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395" activeTab="1"/>
  </bookViews>
  <sheets>
    <sheet name="Sheet1" sheetId="1" r:id="rId1"/>
    <sheet name="plot-per-series" sheetId="2" r:id="rId2"/>
    <sheet name="Sheet2" sheetId="3" r:id="rId3"/>
    <sheet name="Sheet3" sheetId="4" r:id="rId4"/>
  </sheets>
  <definedNames>
    <definedName name="SHEET_TITLE" localSheetId="0">"Sheet1"</definedName>
    <definedName name="SHEET_TITLE" localSheetId="1">"plot-per-series"</definedName>
    <definedName name="SHEET_TITLE" localSheetId="2">"Sheet2"</definedName>
    <definedName name="SHEET_TITLE" localSheetId="3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<sst xmlns="http://schemas.openxmlformats.org/spreadsheetml/2006/main" count="96" uniqueCount="23">
  <si>
    <t>see ./spreadsheet-tips.htm</t>
  </si>
  <si>
    <t>SQRT METRIC:</t>
  </si>
  <si>
    <t>size</t>
  </si>
  <si>
    <t>opening:</t>
  </si>
  <si>
    <t>in units of screen distance per unit data distance</t>
  </si>
  <si>
    <t>shape</t>
  </si>
  <si>
    <t>x-values</t>
  </si>
  <si>
    <t>y-values</t>
  </si>
  <si>
    <t>length</t>
  </si>
  <si>
    <t>tangent vector</t>
  </si>
  <si>
    <t>transverse vector</t>
  </si>
  <si>
    <t>arrow x</t>
  </si>
  <si>
    <t>arrow y</t>
  </si>
  <si>
    <t>unit vector x</t>
  </si>
  <si>
    <t>unit vector y</t>
  </si>
  <si>
    <t>dx</t>
  </si>
  <si>
    <t>dy</t>
  </si>
  <si>
    <t>x</t>
  </si>
  <si>
    <t>../img48/arrowheads.png</t>
  </si>
  <si>
    <t>length check</t>
  </si>
  <si>
    <t>orthonormality check</t>
  </si>
  <si>
    <t>../img48/plot-order-snafu.png</t>
  </si>
  <si>
    <t>stacked points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</si>
</sst>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Sheet1!$A$5:$D$8</c:f>
              <c:strCache/>
            </c:strRef>
          </c:xVal>
          <c:yVal>
            <c:numRef>
              <c:f>Sheet1!$E$5:$H$8</c:f>
              <c:numCache/>
            </c:numRef>
          </c:yVal>
          <c:smooth val="0"/>
        </c:ser>
        <c:ser>
          <c:idx val="1"/>
          <c:order val="1"/>
          <c:tx>
            <c:v>unit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Sheet1!$Y$5:$AA$8</c:f>
              <c:strCache/>
            </c:strRef>
          </c:xVal>
          <c:yVal>
            <c:numRef>
              <c:f>Sheet1!$AB$5:$AD$8</c:f>
              <c:numCache/>
            </c:numRef>
          </c:yVal>
          <c:smooth val="0"/>
        </c:ser>
        <c:axId val="10725643"/>
        <c:axId val="29421924"/>
      </c:scatterChart>
      <c:valAx>
        <c:axId val="1072564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9421924"/>
        <c:crosses val="autoZero"/>
        <c:crossBetween val="midCat"/>
        <c:dispUnits/>
      </c:valAx>
      <c:valAx>
        <c:axId val="294219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072564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Sheet1!$A$5:$D$8</c:f>
              <c:strCache/>
            </c:strRef>
          </c:xVal>
          <c:yVal>
            <c:numRef>
              <c:f>Sheet1!$E$5:$H$8</c:f>
              <c:numCache/>
            </c:numRef>
          </c:yVal>
          <c:smooth val="0"/>
        </c:ser>
        <c:ser>
          <c:idx val="1"/>
          <c:order val="1"/>
          <c:tx>
            <c:v>head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Sheet1!$P$5:$S$8</c:f>
              <c:strCache/>
            </c:strRef>
          </c:xVal>
          <c:yVal>
            <c:numRef>
              <c:f>Sheet1!$T$5:$W$8</c:f>
              <c:numCache/>
            </c:numRef>
          </c:yVal>
          <c:smooth val="0"/>
        </c:ser>
        <c:axId val="63470725"/>
        <c:axId val="34365614"/>
      </c:scatterChart>
      <c:valAx>
        <c:axId val="634707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4365614"/>
        <c:crosses val="autoZero"/>
        <c:crossBetween val="midCat"/>
        <c:dispUnits/>
      </c:valAx>
      <c:valAx>
        <c:axId val="343656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347072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low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Sheet1!$J$19</c:f>
              <c:numCache/>
            </c:numRef>
          </c:xVal>
          <c:yVal>
            <c:numRef>
              <c:f>Sheet1!$K$19</c:f>
              <c:numCache/>
            </c:numRef>
          </c:yVal>
          <c:smooth val="0"/>
        </c:ser>
        <c:ser>
          <c:idx val="1"/>
          <c:order val="1"/>
          <c:tx>
            <c:v>mid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Sheet1!$J$19</c:f>
              <c:numCache/>
            </c:numRef>
          </c:xVal>
          <c:yVal>
            <c:numRef>
              <c:f>Sheet1!$K$19</c:f>
              <c:numCache/>
            </c:numRef>
          </c:yVal>
          <c:smooth val="0"/>
        </c:ser>
        <c:ser>
          <c:idx val="2"/>
          <c:order val="2"/>
          <c:tx>
            <c:v>high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Sheet1!$J$19</c:f>
              <c:numCache/>
            </c:numRef>
          </c:xVal>
          <c:yVal>
            <c:numRef>
              <c:f>Sheet1!$K$19</c:f>
              <c:numCache/>
            </c:numRef>
          </c:yVal>
          <c:smooth val="0"/>
        </c:ser>
        <c:ser>
          <c:idx val="3"/>
          <c:order val="3"/>
          <c:tx>
            <c:v>lines and points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Sheet1!$A$5:$D$8</c:f>
              <c:strCache/>
            </c:strRef>
          </c:xVal>
          <c:yVal>
            <c:numRef>
              <c:f>Sheet1!$E$5:$H$8</c:f>
              <c:numCache/>
            </c:numRef>
          </c:yVal>
          <c:smooth val="0"/>
        </c:ser>
        <c:ser>
          <c:idx val="4"/>
          <c:order val="4"/>
          <c:tx>
            <c:v>just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Sheet1!$A$5:$D$5</c:f>
              <c:strCache/>
            </c:strRef>
          </c:xVal>
          <c:yVal>
            <c:numRef>
              <c:f>Sheet1!$E$5:$H$5</c:f>
              <c:numCache/>
            </c:numRef>
          </c:yVal>
          <c:smooth val="0"/>
        </c:ser>
        <c:ser>
          <c:idx val="5"/>
          <c:order val="5"/>
          <c:tx>
            <c:v>head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Sheet1!$P$5:$S$8</c:f>
              <c:strCache/>
            </c:strRef>
          </c:xVal>
          <c:yVal>
            <c:numRef>
              <c:f>Sheet1!$T$5:$W$8</c:f>
              <c:numCache/>
            </c:numRef>
          </c:yVal>
          <c:smooth val="0"/>
        </c:ser>
        <c:ser>
          <c:idx val="6"/>
          <c:order val="6"/>
          <c:tx>
            <c:v>shaft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Sheet1!$Y$5:$AA$8</c:f>
              <c:strCache/>
            </c:strRef>
          </c:xVal>
          <c:yVal>
            <c:numRef>
              <c:f>Sheet1!$AB$5:$AD$8</c:f>
              <c:numCache/>
            </c:numRef>
          </c:yVal>
          <c:smooth val="0"/>
        </c:ser>
        <c:axId val="40855071"/>
        <c:axId val="32151320"/>
      </c:scatterChart>
      <c:valAx>
        <c:axId val="4085507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2151320"/>
        <c:crosses val="autoZero"/>
        <c:crossBetween val="midCat"/>
        <c:dispUnits/>
      </c:valAx>
      <c:valAx>
        <c:axId val="321513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085507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'plot-per-series'!$A$5:$D$8</c:f>
              <c:strCache/>
            </c:strRef>
          </c:xVal>
          <c:yVal>
            <c:numRef>
              <c:f>'plot-per-series'!$E$5:$H$8</c:f>
              <c:numCache/>
            </c:numRef>
          </c:yVal>
          <c:smooth val="0"/>
        </c:ser>
        <c:ser>
          <c:idx val="1"/>
          <c:order val="1"/>
          <c:tx>
            <c:v>unit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'plot-per-series'!$Y$5:$AA$8</c:f>
              <c:strCache/>
            </c:strRef>
          </c:xVal>
          <c:yVal>
            <c:numRef>
              <c:f>'plot-per-series'!$AB$5:$AD$8</c:f>
              <c:numCache/>
            </c:numRef>
          </c:yVal>
          <c:smooth val="0"/>
        </c:ser>
        <c:axId val="20926425"/>
        <c:axId val="54120098"/>
      </c:scatterChart>
      <c:valAx>
        <c:axId val="209264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4120098"/>
        <c:crosses val="autoZero"/>
        <c:crossBetween val="midCat"/>
        <c:dispUnits/>
      </c:valAx>
      <c:valAx>
        <c:axId val="541200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092642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plain blue data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'plot-per-series'!$A$5:$D$8</c:f>
              <c:strCache/>
            </c:strRef>
          </c:xVal>
          <c:yVal>
            <c:numRef>
              <c:f>'plot-per-series'!$E$5:$H$8</c:f>
              <c:numCache/>
            </c:numRef>
          </c:yVal>
          <c:smooth val="0"/>
        </c:ser>
        <c:axId val="17318835"/>
        <c:axId val="21651788"/>
      </c:scatterChart>
      <c:scatterChart>
        <c:scatterStyle val="line"/>
        <c:varyColors val="0"/>
        <c:ser>
          <c:idx val="1"/>
          <c:order val="1"/>
          <c:tx>
            <c:v>arrowheads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'plot-per-series'!$P$5:$S$8</c:f>
              <c:strCache/>
            </c:strRef>
          </c:xVal>
          <c:yVal>
            <c:numRef>
              <c:f>'plot-per-series'!$T$5:$W$8</c:f>
              <c:numCache/>
            </c:numRef>
          </c:yVal>
          <c:smooth val="0"/>
        </c:ser>
        <c:axId val="60648365"/>
        <c:axId val="8964374"/>
      </c:scatterChart>
      <c:valAx>
        <c:axId val="1731883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1651788"/>
        <c:crosses val="autoZero"/>
        <c:crossBetween val="midCat"/>
        <c:dispUnits/>
      </c:valAx>
      <c:valAx>
        <c:axId val="216517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7318835"/>
        <c:crosses val="autoZero"/>
        <c:crossBetween val="midCat"/>
        <c:dispUnits/>
      </c:valAx>
      <c:valAx>
        <c:axId val="60648365"/>
        <c:scaling>
          <c:orientation val="minMax"/>
        </c:scaling>
        <c:axPos val="b"/>
        <c:delete val="1"/>
        <c:majorTickMark val="in"/>
        <c:minorTickMark val="none"/>
        <c:tickLblPos val="nextTo"/>
        <c:crossAx val="8964374"/>
        <c:crosses val="autoZero"/>
        <c:crossBetween val="midCat"/>
        <c:dispUnits/>
      </c:valAx>
      <c:valAx>
        <c:axId val="8964374"/>
        <c:scaling>
          <c:orientation val="minMax"/>
        </c:scaling>
        <c:axPos val="l"/>
        <c:delete val="1"/>
        <c:majorTickMark val="in"/>
        <c:minorTickMark val="none"/>
        <c:tickLblPos val="nextTo"/>
        <c:crossAx val="6064836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low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'plot-per-series'!$J$19</c:f>
              <c:numCache/>
            </c:numRef>
          </c:xVal>
          <c:yVal>
            <c:numRef>
              <c:f>'plot-per-series'!$K$19</c:f>
              <c:numCache/>
            </c:numRef>
          </c:yVal>
          <c:smooth val="0"/>
        </c:ser>
        <c:ser>
          <c:idx val="1"/>
          <c:order val="1"/>
          <c:tx>
            <c:v>mid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'plot-per-series'!$J$19</c:f>
              <c:numCache/>
            </c:numRef>
          </c:xVal>
          <c:yVal>
            <c:numRef>
              <c:f>'plot-per-series'!$K$19</c:f>
              <c:numCache/>
            </c:numRef>
          </c:yVal>
          <c:smooth val="0"/>
        </c:ser>
        <c:ser>
          <c:idx val="2"/>
          <c:order val="2"/>
          <c:tx>
            <c:v>high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'plot-per-series'!$J$19</c:f>
              <c:numCache/>
            </c:numRef>
          </c:xVal>
          <c:yVal>
            <c:numRef>
              <c:f>'plot-per-series'!$K$19</c:f>
              <c:numCache/>
            </c:numRef>
          </c:yVal>
          <c:smooth val="0"/>
        </c:ser>
        <c:ser>
          <c:idx val="3"/>
          <c:order val="3"/>
          <c:tx>
            <c:v>lines and points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'plot-per-series'!$A$5:$D$8</c:f>
              <c:strCache/>
            </c:strRef>
          </c:xVal>
          <c:yVal>
            <c:numRef>
              <c:f>'plot-per-series'!$E$5:$H$8</c:f>
              <c:numCache/>
            </c:numRef>
          </c:yVal>
          <c:smooth val="0"/>
        </c:ser>
        <c:ser>
          <c:idx val="4"/>
          <c:order val="4"/>
          <c:tx>
            <c:v>just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'plot-per-series'!$A$5:$D$5</c:f>
              <c:strCache/>
            </c:strRef>
          </c:xVal>
          <c:yVal>
            <c:numRef>
              <c:f>'plot-per-series'!$E$5:$H$5</c:f>
              <c:numCache/>
            </c:numRef>
          </c:yVal>
          <c:smooth val="0"/>
        </c:ser>
        <c:ser>
          <c:idx val="5"/>
          <c:order val="5"/>
          <c:tx>
            <c:v>heads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'plot-per-series'!$P$5:$S$8</c:f>
              <c:strCache/>
            </c:strRef>
          </c:xVal>
          <c:yVal>
            <c:numRef>
              <c:f>'plot-per-series'!$T$5:$W$8</c:f>
              <c:numCache/>
            </c:numRef>
          </c:yVal>
          <c:smooth val="0"/>
        </c:ser>
        <c:ser>
          <c:idx val="6"/>
          <c:order val="6"/>
          <c:tx>
            <c:v>shaft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'plot-per-series'!$Y$5:$AA$8</c:f>
              <c:strCache/>
            </c:strRef>
          </c:xVal>
          <c:yVal>
            <c:numRef>
              <c:f>'plot-per-series'!$AB$5:$AD$8</c:f>
              <c:numCache/>
            </c:numRef>
          </c:yVal>
          <c:smooth val="0"/>
        </c:ser>
        <c:axId val="13570503"/>
        <c:axId val="55025664"/>
      </c:scatterChart>
      <c:scatterChart>
        <c:scatterStyle val="line"/>
        <c:varyColors val="0"/>
        <c:ser>
          <c:idx val="7"/>
          <c:order val="7"/>
          <c:tx>
            <c:v>plot 2 heads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'plot-per-series'!$P$5:$S$8</c:f>
              <c:strCache/>
            </c:strRef>
          </c:xVal>
          <c:yVal>
            <c:numRef>
              <c:f>'plot-per-series'!$T$5:$W$8</c:f>
              <c:numCache/>
            </c:numRef>
          </c:yVal>
          <c:smooth val="0"/>
        </c:ser>
        <c:axId val="25468929"/>
        <c:axId val="27893770"/>
      </c:scatterChart>
      <c:valAx>
        <c:axId val="135705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5025664"/>
        <c:crosses val="autoZero"/>
        <c:crossBetween val="midCat"/>
        <c:dispUnits/>
      </c:valAx>
      <c:valAx>
        <c:axId val="550256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3570503"/>
        <c:crosses val="autoZero"/>
        <c:crossBetween val="midCat"/>
        <c:dispUnits/>
      </c:valAx>
      <c:valAx>
        <c:axId val="25468929"/>
        <c:scaling>
          <c:orientation val="minMax"/>
        </c:scaling>
        <c:axPos val="b"/>
        <c:delete val="1"/>
        <c:majorTickMark val="in"/>
        <c:minorTickMark val="none"/>
        <c:tickLblPos val="nextTo"/>
        <c:crossAx val="27893770"/>
        <c:crosses val="autoZero"/>
        <c:crossBetween val="midCat"/>
        <c:dispUnits/>
      </c:valAx>
      <c:valAx>
        <c:axId val="27893770"/>
        <c:scaling>
          <c:orientation val="minMax"/>
        </c:scaling>
        <c:axPos val="l"/>
        <c:delete val="1"/>
        <c:majorTickMark val="in"/>
        <c:minorTickMark val="none"/>
        <c:tickLblPos val="nextTo"/>
        <c:crossAx val="2546892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10</xdr:row>
      <xdr:rowOff>57150</xdr:rowOff>
    </xdr:from>
    <xdr:to>
      <xdr:col>23</xdr:col>
      <xdr:colOff>9525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486900" y="1771650"/>
        <a:ext cx="4352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11</xdr:row>
      <xdr:rowOff>47625</xdr:rowOff>
    </xdr:from>
    <xdr:to>
      <xdr:col>8</xdr:col>
      <xdr:colOff>85725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790575" y="1933575"/>
        <a:ext cx="4381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333375</xdr:colOff>
      <xdr:row>11</xdr:row>
      <xdr:rowOff>47625</xdr:rowOff>
    </xdr:from>
    <xdr:to>
      <xdr:col>24</xdr:col>
      <xdr:colOff>342900</xdr:colOff>
      <xdr:row>34</xdr:row>
      <xdr:rowOff>104775</xdr:rowOff>
    </xdr:to>
    <xdr:graphicFrame>
      <xdr:nvGraphicFramePr>
        <xdr:cNvPr id="3" name="Chart 3"/>
        <xdr:cNvGraphicFramePr/>
      </xdr:nvGraphicFramePr>
      <xdr:xfrm>
        <a:off x="10515600" y="1933575"/>
        <a:ext cx="43529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9</xdr:row>
      <xdr:rowOff>161925</xdr:rowOff>
    </xdr:from>
    <xdr:to>
      <xdr:col>19</xdr:col>
      <xdr:colOff>209550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7486650" y="1704975"/>
        <a:ext cx="4352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11</xdr:row>
      <xdr:rowOff>133350</xdr:rowOff>
    </xdr:from>
    <xdr:to>
      <xdr:col>9</xdr:col>
      <xdr:colOff>495300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2295525" y="2019300"/>
        <a:ext cx="4371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552450</xdr:colOff>
      <xdr:row>10</xdr:row>
      <xdr:rowOff>28575</xdr:rowOff>
    </xdr:from>
    <xdr:to>
      <xdr:col>24</xdr:col>
      <xdr:colOff>561975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0734675" y="1743075"/>
        <a:ext cx="43529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7" width="9.125" style="2" customWidth="1"/>
    <col min="8" max="8" width="2.875" style="2" customWidth="1"/>
    <col min="9" max="9" width="14.25390625" style="2" customWidth="1"/>
    <col min="10" max="10" width="9.125" style="2" customWidth="1"/>
    <col min="11" max="11" width="9.00390625" style="2" customWidth="1"/>
    <col min="12" max="12" width="2.875" style="2" customWidth="1"/>
    <col min="13" max="14" width="9.125" style="2" customWidth="1"/>
    <col min="15" max="15" width="5.00390625" style="2" customWidth="1"/>
    <col min="16" max="16" width="8.375" style="2" customWidth="1"/>
    <col min="17" max="17" width="7.375" style="2" customWidth="1"/>
    <col min="18" max="18" width="9.125" style="2" customWidth="1"/>
    <col min="19" max="19" width="2.50390625" style="2" customWidth="1"/>
    <col min="20" max="20" width="8.125" style="2" customWidth="1"/>
    <col min="21" max="22" width="9.125" style="2" customWidth="1"/>
    <col min="23" max="23" width="2.50390625" style="2" customWidth="1"/>
    <col min="24" max="24" width="9.125" style="2" customWidth="1"/>
    <col min="25" max="25" width="18.375" style="2" bestFit="1" customWidth="1"/>
    <col min="26" max="27" width="9.125" style="2" customWidth="1"/>
    <col min="28" max="28" width="18.375" style="2" bestFit="1" customWidth="1"/>
    <col min="29" max="256" width="9.125" style="2" customWidth="1"/>
  </cols>
  <sheetData>
    <row r="1" spans="1:25" ht="13.5">
      <c r="A1" s="2" t="s">
        <v>0</v>
      </c>
      <c r="I1" s="6" t="s">
        <v>1</v>
      </c>
      <c r="J1" s="4">
        <f>1/40</f>
        <v>0.025</v>
      </c>
      <c r="K1" s="4">
        <f>1/7</f>
        <v>0.14285714285714285</v>
      </c>
      <c r="Q1" s="7" t="s">
        <v>2</v>
      </c>
      <c r="R1" s="7">
        <v>0.05</v>
      </c>
      <c r="S1" s="3"/>
      <c r="U1" s="2" t="s">
        <v>3</v>
      </c>
      <c r="V1" s="3">
        <f>R1*R2</f>
        <v>0.020000000000000004</v>
      </c>
      <c r="W1" s="3"/>
      <c r="Y1" s="5">
        <v>0.1</v>
      </c>
    </row>
    <row r="2" spans="9:23" ht="13.5">
      <c r="I2" s="6" t="s">
        <v>4</v>
      </c>
      <c r="J2" s="6"/>
      <c r="K2" s="6"/>
      <c r="Q2" s="3" t="s">
        <v>5</v>
      </c>
      <c r="R2" s="3">
        <v>0.4</v>
      </c>
      <c r="S2" s="3"/>
      <c r="V2" s="3"/>
      <c r="W2" s="3"/>
    </row>
    <row r="3" spans="1:28" ht="13.5">
      <c r="A3" s="2" t="s">
        <v>6</v>
      </c>
      <c r="E3" s="2" t="s">
        <v>7</v>
      </c>
      <c r="I3" s="2" t="s">
        <v>8</v>
      </c>
      <c r="J3" s="2" t="s">
        <v>9</v>
      </c>
      <c r="M3" s="2" t="s">
        <v>10</v>
      </c>
      <c r="P3" s="3" t="s">
        <v>11</v>
      </c>
      <c r="S3" s="3"/>
      <c r="T3" s="3" t="s">
        <v>12</v>
      </c>
      <c r="U3" s="3"/>
      <c r="V3" s="3"/>
      <c r="W3" s="3"/>
      <c r="Y3" s="2" t="s">
        <v>13</v>
      </c>
      <c r="AB3" s="2" t="s">
        <v>14</v>
      </c>
    </row>
    <row r="4" spans="10:23" ht="13.5">
      <c r="J4" s="2" t="s">
        <v>15</v>
      </c>
      <c r="K4" s="2" t="s">
        <v>16</v>
      </c>
      <c r="M4" s="2" t="s">
        <v>15</v>
      </c>
      <c r="N4" s="2" t="s">
        <v>16</v>
      </c>
      <c r="P4" s="3"/>
      <c r="S4" s="3"/>
      <c r="T4" s="3"/>
      <c r="U4" s="3"/>
      <c r="V4" s="3"/>
      <c r="W4" s="3"/>
    </row>
    <row r="5" spans="1:30" ht="13.5">
      <c r="A5" s="2">
        <v>0</v>
      </c>
      <c r="B5" s="2">
        <v>20</v>
      </c>
      <c r="C5" s="2">
        <v>10</v>
      </c>
      <c r="D5" s="2" t="s">
        <v>17</v>
      </c>
      <c r="E5" s="2">
        <v>1</v>
      </c>
      <c r="F5" s="2">
        <v>2</v>
      </c>
      <c r="G5" s="2">
        <v>4</v>
      </c>
      <c r="H5" s="2" t="s">
        <v>17</v>
      </c>
      <c r="I5" s="3">
        <f>SQRT((F5-G5)^2*K$1^2+(B5-C5)^2*J$1^2)</f>
        <v>0.3796480647405232</v>
      </c>
      <c r="J5" s="3">
        <f>-(B5-C5)/I5</f>
        <v>-26.340184314740725</v>
      </c>
      <c r="K5" s="3">
        <f>-(F5-G5)/I5</f>
        <v>5.268036862948144</v>
      </c>
      <c r="M5" s="3">
        <f>K5*K$1/J$1</f>
        <v>30.10306778827511</v>
      </c>
      <c r="N5" s="3">
        <f>-J5*J$1/K$1</f>
        <v>4.609532255079627</v>
      </c>
      <c r="P5" s="3">
        <f>Q5-$R$1*J5+$V$1*M5</f>
        <v>11.919070571502537</v>
      </c>
      <c r="Q5" s="3">
        <f>C5</f>
        <v>10</v>
      </c>
      <c r="R5" s="3">
        <f>Q5-$R$1*J5-$V$1*M5</f>
        <v>10.714947859971534</v>
      </c>
      <c r="S5" s="3" t="s">
        <v>17</v>
      </c>
      <c r="T5" s="3">
        <f>U5-$R$1*K5+$V$1*N5</f>
        <v>3.8287888019541856</v>
      </c>
      <c r="U5" s="3">
        <f>G5</f>
        <v>4</v>
      </c>
      <c r="V5" s="3">
        <f>U5-$R$1*K5-$V$1*N5</f>
        <v>3.6444075117510004</v>
      </c>
      <c r="W5" s="3" t="s">
        <v>17</v>
      </c>
      <c r="Y5" s="3">
        <f>Z5-J5*$Y$1</f>
        <v>12.634018431474072</v>
      </c>
      <c r="Z5" s="3">
        <f>C5</f>
        <v>10</v>
      </c>
      <c r="AA5" s="3" t="s">
        <v>17</v>
      </c>
      <c r="AB5" s="3">
        <f>AC5-K5*$Y$1</f>
        <v>3.4731963137051856</v>
      </c>
      <c r="AC5" s="3">
        <f>G5</f>
        <v>4</v>
      </c>
      <c r="AD5" s="2" t="s">
        <v>17</v>
      </c>
    </row>
    <row r="6" spans="1:30" ht="13.5">
      <c r="A6" s="2">
        <v>0</v>
      </c>
      <c r="B6" s="2">
        <v>10</v>
      </c>
      <c r="C6" s="2">
        <v>10</v>
      </c>
      <c r="D6" s="2" t="s">
        <v>17</v>
      </c>
      <c r="E6" s="2">
        <v>4</v>
      </c>
      <c r="F6" s="2">
        <v>3</v>
      </c>
      <c r="G6" s="2">
        <v>2</v>
      </c>
      <c r="H6" s="2" t="s">
        <v>17</v>
      </c>
      <c r="I6" s="3">
        <f>SQRT((F6-G6)^2*K$1^2+(B6-C6)^2*J$1^2)</f>
        <v>0.14285714285714285</v>
      </c>
      <c r="J6" s="3">
        <f>-(B6-C6)/I6</f>
        <v>0</v>
      </c>
      <c r="K6" s="3">
        <f>-(F6-G6)/I6</f>
        <v>-7</v>
      </c>
      <c r="M6" s="3">
        <f>K6*K$1/J$1</f>
        <v>-40</v>
      </c>
      <c r="N6" s="3">
        <f>-J6*J$1/K$1</f>
        <v>0</v>
      </c>
      <c r="P6" s="3">
        <f>Q6-$R$1*J6+$V$1*M6</f>
        <v>9.2</v>
      </c>
      <c r="Q6" s="3">
        <f>C6</f>
        <v>10</v>
      </c>
      <c r="R6" s="3">
        <f>Q6-$R$1*J6-$V$1*M6</f>
        <v>10.8</v>
      </c>
      <c r="S6" s="3" t="s">
        <v>17</v>
      </c>
      <c r="T6" s="3">
        <f>U6-$R$1*K6+$V$1*N6</f>
        <v>2.35</v>
      </c>
      <c r="U6" s="3">
        <f>G6</f>
        <v>2</v>
      </c>
      <c r="V6" s="3">
        <f>U6-$R$1*K6-$V$1*N6</f>
        <v>2.35</v>
      </c>
      <c r="W6" s="3" t="s">
        <v>17</v>
      </c>
      <c r="Y6" s="3">
        <f>Z6-J6*$Y$1</f>
        <v>10</v>
      </c>
      <c r="Z6" s="3">
        <f>C6</f>
        <v>10</v>
      </c>
      <c r="AA6" s="3" t="s">
        <v>17</v>
      </c>
      <c r="AB6" s="3">
        <f>AC6-K6*$Y$1</f>
        <v>2.7</v>
      </c>
      <c r="AC6" s="3">
        <f>G6</f>
        <v>2</v>
      </c>
      <c r="AD6" s="2" t="s">
        <v>17</v>
      </c>
    </row>
    <row r="7" spans="1:30" ht="13.5">
      <c r="A7" s="2">
        <v>30</v>
      </c>
      <c r="B7" s="2">
        <v>10</v>
      </c>
      <c r="C7" s="2">
        <v>0</v>
      </c>
      <c r="D7" s="2" t="s">
        <v>17</v>
      </c>
      <c r="E7" s="2">
        <v>4</v>
      </c>
      <c r="F7" s="2">
        <v>5</v>
      </c>
      <c r="G7" s="2">
        <v>5</v>
      </c>
      <c r="H7" s="2" t="s">
        <v>17</v>
      </c>
      <c r="I7" s="3">
        <f>SQRT((F7-G7)^2*K$1^2+(B7-C7)^2*J$1^2)</f>
        <v>0.25</v>
      </c>
      <c r="J7" s="3">
        <f>-(B7-C7)/I7</f>
        <v>-40</v>
      </c>
      <c r="K7" s="3">
        <f>-(F7-G7)/I7</f>
        <v>0</v>
      </c>
      <c r="M7" s="3">
        <f>K7*K$1/J$1</f>
        <v>0</v>
      </c>
      <c r="N7" s="3">
        <f>-J7*J$1/K$1</f>
        <v>7</v>
      </c>
      <c r="P7" s="3">
        <f>Q7-$R$1*J7+$V$1*M7</f>
        <v>2</v>
      </c>
      <c r="Q7" s="3">
        <f>C7</f>
        <v>0</v>
      </c>
      <c r="R7" s="3">
        <f>Q7-$R$1*J7-$V$1*M7</f>
        <v>2</v>
      </c>
      <c r="S7" s="3" t="s">
        <v>17</v>
      </c>
      <c r="T7" s="3">
        <f>U7-$R$1*K7+$V$1*N7</f>
        <v>5.14</v>
      </c>
      <c r="U7" s="3">
        <f>G7</f>
        <v>5</v>
      </c>
      <c r="V7" s="3">
        <f>U7-$R$1*K7-$V$1*N7</f>
        <v>4.86</v>
      </c>
      <c r="W7" s="3" t="s">
        <v>17</v>
      </c>
      <c r="Y7" s="3">
        <f>Z7-J7*$Y$1</f>
        <v>4</v>
      </c>
      <c r="Z7" s="3">
        <f>C7</f>
        <v>0</v>
      </c>
      <c r="AA7" s="3" t="s">
        <v>17</v>
      </c>
      <c r="AB7" s="3">
        <f>AC7-K7*$Y$1</f>
        <v>5</v>
      </c>
      <c r="AC7" s="3">
        <f>G7</f>
        <v>5</v>
      </c>
      <c r="AD7" s="2" t="s">
        <v>17</v>
      </c>
    </row>
    <row r="8" spans="1:30" ht="13.5">
      <c r="A8" s="2">
        <v>0</v>
      </c>
      <c r="B8" s="2">
        <v>10</v>
      </c>
      <c r="C8" s="2">
        <v>30</v>
      </c>
      <c r="D8" s="2" t="s">
        <v>17</v>
      </c>
      <c r="E8" s="2">
        <v>6</v>
      </c>
      <c r="F8" s="2">
        <v>6</v>
      </c>
      <c r="G8" s="2">
        <v>4.5</v>
      </c>
      <c r="H8" s="2" t="s">
        <v>17</v>
      </c>
      <c r="I8" s="3">
        <f>SQRT((F8-G8)^2*K$1^2+(B8-C8)^2*J$1^2)</f>
        <v>0.5439837932759934</v>
      </c>
      <c r="J8" s="3">
        <f>-(B8-C8)/I8</f>
        <v>36.765801200722315</v>
      </c>
      <c r="K8" s="3">
        <f>-(F8-G8)/I8</f>
        <v>-2.7574350900541735</v>
      </c>
      <c r="M8" s="3">
        <f>K8*K$1/J$1</f>
        <v>-15.756771943166704</v>
      </c>
      <c r="N8" s="3">
        <f>-J8*J$1/K$1</f>
        <v>-6.434015210126406</v>
      </c>
      <c r="P8" s="3">
        <f>Q8-$R$1*J8+$V$1*M8</f>
        <v>27.84657450110055</v>
      </c>
      <c r="Q8" s="3">
        <f>C8</f>
        <v>30</v>
      </c>
      <c r="R8" s="3">
        <f>Q8-$R$1*J8-$V$1*M8</f>
        <v>28.476845378827218</v>
      </c>
      <c r="S8" s="3" t="s">
        <v>17</v>
      </c>
      <c r="T8" s="3">
        <f>U8-$R$1*K8+$V$1*N8</f>
        <v>4.509191450300181</v>
      </c>
      <c r="U8" s="3">
        <f>G8</f>
        <v>4.5</v>
      </c>
      <c r="V8" s="3">
        <f>U8-$R$1*K8-$V$1*N8</f>
        <v>4.766552058705237</v>
      </c>
      <c r="W8" s="3" t="s">
        <v>17</v>
      </c>
      <c r="Y8" s="3">
        <f>Z8-J8*$Y$1</f>
        <v>26.32341987992777</v>
      </c>
      <c r="Z8" s="3">
        <f>C8</f>
        <v>30</v>
      </c>
      <c r="AA8" s="3" t="s">
        <v>17</v>
      </c>
      <c r="AB8" s="3">
        <f>AC8-K8*$Y$1</f>
        <v>4.775743509005418</v>
      </c>
      <c r="AC8" s="3">
        <f>G8</f>
        <v>4.5</v>
      </c>
      <c r="AD8" s="2" t="s">
        <v>17</v>
      </c>
    </row>
    <row r="9" ht="13.5"/>
    <row r="10" spans="3:25" ht="13.5">
      <c r="C10" s="2" t="s">
        <v>18</v>
      </c>
      <c r="J10" s="2" t="s">
        <v>19</v>
      </c>
      <c r="M10" s="2" t="s">
        <v>20</v>
      </c>
      <c r="Y10" s="2" t="s">
        <v>21</v>
      </c>
    </row>
    <row r="11" spans="10:14" ht="13.5">
      <c r="J11" s="3">
        <f>$J$1^2*J5*J5+$K$1^2*K5*K5</f>
        <v>1</v>
      </c>
      <c r="M11" s="3">
        <f>$J$1^2*M5*M5+$K$1^2*N5*N5</f>
        <v>1</v>
      </c>
      <c r="N11" s="3">
        <f>$J$1^2*J5*M5+$K$1^2*K5*N5</f>
        <v>0</v>
      </c>
    </row>
    <row r="12" spans="10:14" ht="13.5">
      <c r="J12" s="3">
        <f>$J$1^2*J6*J6+$K$1^2*K6*K6</f>
        <v>1</v>
      </c>
      <c r="M12" s="3">
        <f>$J$1^2*M6*M6+$K$1^2*N6*N6</f>
        <v>1.0000000000000002</v>
      </c>
      <c r="N12" s="3">
        <f>$J$1^2*J6*M6+$K$1^2*K6*N6</f>
        <v>0</v>
      </c>
    </row>
    <row r="13" spans="10:14" ht="13.5">
      <c r="J13" s="3">
        <f>$J$1^2*J7*J7+$K$1^2*K7*K7</f>
        <v>1.0000000000000002</v>
      </c>
      <c r="M13" s="3">
        <f>$J$1^2*M7*M7+$K$1^2*N7*N7</f>
        <v>1</v>
      </c>
      <c r="N13" s="3">
        <f>$J$1^2*J7*M7+$K$1^2*K7*N7</f>
        <v>0</v>
      </c>
    </row>
    <row r="14" spans="10:14" ht="13.5">
      <c r="J14" s="3">
        <f>$J$1^2*J8*J8+$K$1^2*K8*K8</f>
        <v>1</v>
      </c>
      <c r="M14" s="3">
        <f>$J$1^2*M8*M8+$K$1^2*N8*N8</f>
        <v>0.9999999999999999</v>
      </c>
      <c r="N14" s="3">
        <f>$J$1^2*J8*M8+$K$1^2*K8*N8</f>
        <v>-5.551115123125783E-17</v>
      </c>
    </row>
    <row r="15" ht="13.5"/>
    <row r="16" ht="13.5"/>
    <row r="18" ht="12.75">
      <c r="J18" s="2" t="s">
        <v>22</v>
      </c>
    </row>
    <row r="19" spans="10:11" ht="12.75">
      <c r="J19" s="2">
        <v>5.5</v>
      </c>
      <c r="K19" s="2">
        <v>1.25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1" workbookViewId="0" topLeftCell="C1">
      <selection activeCell="N37" sqref="N37"/>
    </sheetView>
  </sheetViews>
  <sheetFormatPr defaultColWidth="9.00390625" defaultRowHeight="12.75"/>
  <cols>
    <col min="1" max="7" width="9.125" style="2" customWidth="1"/>
    <col min="8" max="8" width="2.875" style="2" customWidth="1"/>
    <col min="9" max="9" width="14.25390625" style="2" customWidth="1"/>
    <col min="10" max="10" width="9.125" style="2" customWidth="1"/>
    <col min="11" max="11" width="9.00390625" style="2" customWidth="1"/>
    <col min="12" max="12" width="2.875" style="2" customWidth="1"/>
    <col min="13" max="14" width="9.125" style="2" customWidth="1"/>
    <col min="15" max="15" width="5.00390625" style="2" customWidth="1"/>
    <col min="16" max="16" width="8.375" style="2" customWidth="1"/>
    <col min="17" max="17" width="7.375" style="2" customWidth="1"/>
    <col min="18" max="18" width="9.125" style="2" customWidth="1"/>
    <col min="19" max="19" width="2.50390625" style="2" customWidth="1"/>
    <col min="20" max="20" width="8.125" style="2" customWidth="1"/>
    <col min="21" max="22" width="9.125" style="2" customWidth="1"/>
    <col min="23" max="23" width="2.50390625" style="2" customWidth="1"/>
    <col min="24" max="24" width="9.125" style="2" customWidth="1"/>
    <col min="25" max="25" width="18.375" style="2" bestFit="1" customWidth="1"/>
    <col min="26" max="27" width="9.125" style="2" customWidth="1"/>
    <col min="28" max="28" width="18.375" style="2" bestFit="1" customWidth="1"/>
    <col min="29" max="256" width="9.125" style="2" customWidth="1"/>
  </cols>
  <sheetData>
    <row r="1" spans="1:25" ht="13.5">
      <c r="A1" s="2" t="s">
        <v>0</v>
      </c>
      <c r="I1" s="6" t="s">
        <v>1</v>
      </c>
      <c r="J1" s="4">
        <f>1/40</f>
        <v>0.025</v>
      </c>
      <c r="K1" s="4">
        <f>1/7</f>
        <v>0.14285714285714285</v>
      </c>
      <c r="Q1" s="7" t="s">
        <v>2</v>
      </c>
      <c r="R1" s="7">
        <v>0.05</v>
      </c>
      <c r="S1" s="3"/>
      <c r="U1" s="2" t="s">
        <v>3</v>
      </c>
      <c r="V1" s="3">
        <f>R1*R2</f>
        <v>0.020000000000000004</v>
      </c>
      <c r="W1" s="3"/>
      <c r="Y1" s="5">
        <v>0.1</v>
      </c>
    </row>
    <row r="2" spans="9:23" ht="13.5">
      <c r="I2" s="6" t="s">
        <v>4</v>
      </c>
      <c r="J2" s="6"/>
      <c r="K2" s="6"/>
      <c r="Q2" s="3" t="s">
        <v>5</v>
      </c>
      <c r="R2" s="3">
        <v>0.4</v>
      </c>
      <c r="S2" s="3"/>
      <c r="V2" s="3"/>
      <c r="W2" s="3"/>
    </row>
    <row r="3" spans="1:28" ht="13.5">
      <c r="A3" s="2" t="s">
        <v>6</v>
      </c>
      <c r="E3" s="2" t="s">
        <v>7</v>
      </c>
      <c r="I3" s="2" t="s">
        <v>8</v>
      </c>
      <c r="J3" s="2" t="s">
        <v>9</v>
      </c>
      <c r="M3" s="2" t="s">
        <v>10</v>
      </c>
      <c r="P3" s="3" t="s">
        <v>11</v>
      </c>
      <c r="S3" s="3"/>
      <c r="T3" s="3" t="s">
        <v>12</v>
      </c>
      <c r="U3" s="3"/>
      <c r="V3" s="3"/>
      <c r="W3" s="3"/>
      <c r="Y3" s="2" t="s">
        <v>13</v>
      </c>
      <c r="AB3" s="2" t="s">
        <v>14</v>
      </c>
    </row>
    <row r="4" spans="10:23" ht="13.5">
      <c r="J4" s="2" t="s">
        <v>15</v>
      </c>
      <c r="K4" s="2" t="s">
        <v>16</v>
      </c>
      <c r="M4" s="2" t="s">
        <v>15</v>
      </c>
      <c r="N4" s="2" t="s">
        <v>16</v>
      </c>
      <c r="P4" s="3"/>
      <c r="S4" s="3"/>
      <c r="T4" s="3"/>
      <c r="U4" s="3"/>
      <c r="V4" s="3"/>
      <c r="W4" s="3"/>
    </row>
    <row r="5" spans="1:30" ht="13.5">
      <c r="A5" s="2">
        <v>0</v>
      </c>
      <c r="B5" s="2">
        <v>20</v>
      </c>
      <c r="C5" s="2">
        <v>10</v>
      </c>
      <c r="D5" s="2" t="s">
        <v>17</v>
      </c>
      <c r="E5" s="2">
        <v>1</v>
      </c>
      <c r="F5" s="2">
        <v>2</v>
      </c>
      <c r="G5" s="2">
        <v>4</v>
      </c>
      <c r="H5" s="2" t="s">
        <v>17</v>
      </c>
      <c r="I5" s="3">
        <f>SQRT((F5-G5)^2*K$1^2+(B5-C5)^2*J$1^2)</f>
        <v>0.3796480647405232</v>
      </c>
      <c r="J5" s="3">
        <f>-(B5-C5)/I5</f>
        <v>-26.340184314740725</v>
      </c>
      <c r="K5" s="3">
        <f>-(F5-G5)/I5</f>
        <v>5.268036862948144</v>
      </c>
      <c r="M5" s="3">
        <f>K5*K$1/J$1</f>
        <v>30.10306778827511</v>
      </c>
      <c r="N5" s="3">
        <f>-J5*J$1/K$1</f>
        <v>4.609532255079627</v>
      </c>
      <c r="P5" s="3">
        <f>Q5-$R$1*J5+$V$1*M5</f>
        <v>11.919070571502537</v>
      </c>
      <c r="Q5" s="3">
        <f>C5</f>
        <v>10</v>
      </c>
      <c r="R5" s="3">
        <f>Q5-$R$1*J5-$V$1*M5</f>
        <v>10.714947859971534</v>
      </c>
      <c r="S5" s="3" t="s">
        <v>17</v>
      </c>
      <c r="T5" s="3">
        <f>U5-$R$1*K5+$V$1*N5</f>
        <v>3.8287888019541856</v>
      </c>
      <c r="U5" s="3">
        <f>G5</f>
        <v>4</v>
      </c>
      <c r="V5" s="3">
        <f>U5-$R$1*K5-$V$1*N5</f>
        <v>3.6444075117510004</v>
      </c>
      <c r="W5" s="3" t="s">
        <v>17</v>
      </c>
      <c r="Y5" s="3">
        <f>Z5-J5*$Y$1</f>
        <v>12.634018431474072</v>
      </c>
      <c r="Z5" s="3">
        <f>C5</f>
        <v>10</v>
      </c>
      <c r="AA5" s="3" t="s">
        <v>17</v>
      </c>
      <c r="AB5" s="3">
        <f>AC5-K5*$Y$1</f>
        <v>3.4731963137051856</v>
      </c>
      <c r="AC5" s="3">
        <f>G5</f>
        <v>4</v>
      </c>
      <c r="AD5" s="2" t="s">
        <v>17</v>
      </c>
    </row>
    <row r="6" spans="1:30" ht="13.5">
      <c r="A6" s="2">
        <v>0</v>
      </c>
      <c r="B6" s="2">
        <v>10</v>
      </c>
      <c r="C6" s="2">
        <v>10</v>
      </c>
      <c r="D6" s="2" t="s">
        <v>17</v>
      </c>
      <c r="E6" s="2">
        <v>4</v>
      </c>
      <c r="F6" s="2">
        <v>3</v>
      </c>
      <c r="G6" s="2">
        <v>2</v>
      </c>
      <c r="H6" s="2" t="s">
        <v>17</v>
      </c>
      <c r="I6" s="3">
        <f>SQRT((F6-G6)^2*K$1^2+(B6-C6)^2*J$1^2)</f>
        <v>0.14285714285714285</v>
      </c>
      <c r="J6" s="3">
        <f>-(B6-C6)/I6</f>
        <v>0</v>
      </c>
      <c r="K6" s="3">
        <f>-(F6-G6)/I6</f>
        <v>-7</v>
      </c>
      <c r="M6" s="3">
        <f>K6*K$1/J$1</f>
        <v>-40</v>
      </c>
      <c r="N6" s="3">
        <f>-J6*J$1/K$1</f>
        <v>0</v>
      </c>
      <c r="P6" s="3">
        <f>Q6-$R$1*J6+$V$1*M6</f>
        <v>9.2</v>
      </c>
      <c r="Q6" s="3">
        <f>C6</f>
        <v>10</v>
      </c>
      <c r="R6" s="3">
        <f>Q6-$R$1*J6-$V$1*M6</f>
        <v>10.8</v>
      </c>
      <c r="S6" s="3" t="s">
        <v>17</v>
      </c>
      <c r="T6" s="3">
        <f>U6-$R$1*K6+$V$1*N6</f>
        <v>2.35</v>
      </c>
      <c r="U6" s="3">
        <f>G6</f>
        <v>2</v>
      </c>
      <c r="V6" s="3">
        <f>U6-$R$1*K6-$V$1*N6</f>
        <v>2.35</v>
      </c>
      <c r="W6" s="3" t="s">
        <v>17</v>
      </c>
      <c r="Y6" s="3">
        <f>Z6-J6*$Y$1</f>
        <v>10</v>
      </c>
      <c r="Z6" s="3">
        <f>C6</f>
        <v>10</v>
      </c>
      <c r="AA6" s="3" t="s">
        <v>17</v>
      </c>
      <c r="AB6" s="3">
        <f>AC6-K6*$Y$1</f>
        <v>2.7</v>
      </c>
      <c r="AC6" s="3">
        <f>G6</f>
        <v>2</v>
      </c>
      <c r="AD6" s="2" t="s">
        <v>17</v>
      </c>
    </row>
    <row r="7" spans="1:30" ht="13.5">
      <c r="A7" s="2">
        <v>30</v>
      </c>
      <c r="B7" s="2">
        <v>10</v>
      </c>
      <c r="C7" s="2">
        <v>0</v>
      </c>
      <c r="D7" s="2" t="s">
        <v>17</v>
      </c>
      <c r="E7" s="2">
        <v>4</v>
      </c>
      <c r="F7" s="2">
        <v>5</v>
      </c>
      <c r="G7" s="2">
        <v>5</v>
      </c>
      <c r="H7" s="2" t="s">
        <v>17</v>
      </c>
      <c r="I7" s="3">
        <f>SQRT((F7-G7)^2*K$1^2+(B7-C7)^2*J$1^2)</f>
        <v>0.25</v>
      </c>
      <c r="J7" s="3">
        <f>-(B7-C7)/I7</f>
        <v>-40</v>
      </c>
      <c r="K7" s="3">
        <f>-(F7-G7)/I7</f>
        <v>0</v>
      </c>
      <c r="M7" s="3">
        <f>K7*K$1/J$1</f>
        <v>0</v>
      </c>
      <c r="N7" s="3">
        <f>-J7*J$1/K$1</f>
        <v>7</v>
      </c>
      <c r="P7" s="3">
        <f>Q7-$R$1*J7+$V$1*M7</f>
        <v>2</v>
      </c>
      <c r="Q7" s="3">
        <f>C7</f>
        <v>0</v>
      </c>
      <c r="R7" s="3">
        <f>Q7-$R$1*J7-$V$1*M7</f>
        <v>2</v>
      </c>
      <c r="S7" s="3" t="s">
        <v>17</v>
      </c>
      <c r="T7" s="3">
        <f>U7-$R$1*K7+$V$1*N7</f>
        <v>5.14</v>
      </c>
      <c r="U7" s="3">
        <f>G7</f>
        <v>5</v>
      </c>
      <c r="V7" s="3">
        <f>U7-$R$1*K7-$V$1*N7</f>
        <v>4.86</v>
      </c>
      <c r="W7" s="3" t="s">
        <v>17</v>
      </c>
      <c r="Y7" s="3">
        <f>Z7-J7*$Y$1</f>
        <v>4</v>
      </c>
      <c r="Z7" s="3">
        <f>C7</f>
        <v>0</v>
      </c>
      <c r="AA7" s="3" t="s">
        <v>17</v>
      </c>
      <c r="AB7" s="3">
        <f>AC7-K7*$Y$1</f>
        <v>5</v>
      </c>
      <c r="AC7" s="3">
        <f>G7</f>
        <v>5</v>
      </c>
      <c r="AD7" s="2" t="s">
        <v>17</v>
      </c>
    </row>
    <row r="8" spans="1:30" ht="13.5">
      <c r="A8" s="2">
        <v>0</v>
      </c>
      <c r="B8" s="2">
        <v>10</v>
      </c>
      <c r="C8" s="2">
        <v>30</v>
      </c>
      <c r="D8" s="2" t="s">
        <v>17</v>
      </c>
      <c r="E8" s="2">
        <v>6</v>
      </c>
      <c r="F8" s="2">
        <v>6</v>
      </c>
      <c r="G8" s="2">
        <v>4.5</v>
      </c>
      <c r="H8" s="2" t="s">
        <v>17</v>
      </c>
      <c r="I8" s="3">
        <f>SQRT((F8-G8)^2*K$1^2+(B8-C8)^2*J$1^2)</f>
        <v>0.5439837932759934</v>
      </c>
      <c r="J8" s="3">
        <f>-(B8-C8)/I8</f>
        <v>36.765801200722315</v>
      </c>
      <c r="K8" s="3">
        <f>-(F8-G8)/I8</f>
        <v>-2.7574350900541735</v>
      </c>
      <c r="M8" s="3">
        <f>K8*K$1/J$1</f>
        <v>-15.756771943166704</v>
      </c>
      <c r="N8" s="3">
        <f>-J8*J$1/K$1</f>
        <v>-6.434015210126406</v>
      </c>
      <c r="P8" s="3">
        <f>Q8-$R$1*J8+$V$1*M8</f>
        <v>27.84657450110055</v>
      </c>
      <c r="Q8" s="3">
        <f>C8</f>
        <v>30</v>
      </c>
      <c r="R8" s="3">
        <f>Q8-$R$1*J8-$V$1*M8</f>
        <v>28.476845378827218</v>
      </c>
      <c r="S8" s="3" t="s">
        <v>17</v>
      </c>
      <c r="T8" s="3">
        <f>U8-$R$1*K8+$V$1*N8</f>
        <v>4.509191450300181</v>
      </c>
      <c r="U8" s="3">
        <f>G8</f>
        <v>4.5</v>
      </c>
      <c r="V8" s="3">
        <f>U8-$R$1*K8-$V$1*N8</f>
        <v>4.766552058705237</v>
      </c>
      <c r="W8" s="3" t="s">
        <v>17</v>
      </c>
      <c r="Y8" s="3">
        <f>Z8-J8*$Y$1</f>
        <v>26.32341987992777</v>
      </c>
      <c r="Z8" s="3">
        <f>C8</f>
        <v>30</v>
      </c>
      <c r="AA8" s="3" t="s">
        <v>17</v>
      </c>
      <c r="AB8" s="3">
        <f>AC8-K8*$Y$1</f>
        <v>4.775743509005418</v>
      </c>
      <c r="AC8" s="3">
        <f>G8</f>
        <v>4.5</v>
      </c>
      <c r="AD8" s="2" t="s">
        <v>17</v>
      </c>
    </row>
    <row r="9" ht="13.5"/>
    <row r="10" spans="3:25" ht="13.5">
      <c r="C10" s="2" t="s">
        <v>18</v>
      </c>
      <c r="J10" s="2" t="s">
        <v>19</v>
      </c>
      <c r="M10" s="2" t="s">
        <v>20</v>
      </c>
      <c r="Y10" s="2" t="s">
        <v>21</v>
      </c>
    </row>
    <row r="11" spans="9:14" ht="13.5">
      <c r="I11" s="2"/>
      <c r="J11" s="3">
        <f>$J$1^2*J5*J5+$K$1^2*K5*K5</f>
        <v>1</v>
      </c>
      <c r="M11" s="3">
        <f>$J$1^2*M5*M5+$K$1^2*N5*N5</f>
        <v>1</v>
      </c>
      <c r="N11" s="3">
        <f>$J$1^2*J5*M5+$K$1^2*K5*N5</f>
        <v>0</v>
      </c>
    </row>
    <row r="12" spans="10:14" ht="13.5">
      <c r="J12" s="3">
        <f>$J$1^2*J6*J6+$K$1^2*K6*K6</f>
        <v>1</v>
      </c>
      <c r="M12" s="3">
        <f>$J$1^2*M6*M6+$K$1^2*N6*N6</f>
        <v>1.0000000000000002</v>
      </c>
      <c r="N12" s="3">
        <f>$J$1^2*J6*M6+$K$1^2*K6*N6</f>
        <v>0</v>
      </c>
    </row>
    <row r="13" spans="10:14" ht="13.5">
      <c r="J13" s="3">
        <f>$J$1^2*J7*J7+$K$1^2*K7*K7</f>
        <v>1.0000000000000002</v>
      </c>
      <c r="M13" s="3">
        <f>$J$1^2*M7*M7+$K$1^2*N7*N7</f>
        <v>1</v>
      </c>
      <c r="N13" s="3">
        <f>$J$1^2*J7*M7+$K$1^2*K7*N7</f>
        <v>0</v>
      </c>
    </row>
    <row r="14" spans="10:14" ht="13.5">
      <c r="J14" s="3">
        <f>$J$1^2*J8*J8+$K$1^2*K8*K8</f>
        <v>1</v>
      </c>
      <c r="M14" s="3">
        <f>$J$1^2*M8*M8+$K$1^2*N8*N8</f>
        <v>0.9999999999999999</v>
      </c>
      <c r="N14" s="3">
        <f>$J$1^2*J8*M8+$K$1^2*K8*N8</f>
        <v>-5.551115123125783E-17</v>
      </c>
    </row>
    <row r="15" ht="13.5"/>
    <row r="16" ht="13.5"/>
    <row r="18" ht="12.75">
      <c r="J18" s="2" t="s">
        <v>22</v>
      </c>
    </row>
    <row r="19" spans="10:11" ht="12.75">
      <c r="J19" s="2">
        <v>5.5</v>
      </c>
      <c r="K19" s="2">
        <v>1.25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2014-11-09T15:55:34Z</dcterms:created>
  <dcterms:modified xsi:type="dcterms:W3CDTF">2014-11-12T01:03:17Z</dcterms:modified>
  <cp:category/>
  <cp:version/>
  <cp:contentType/>
  <cp:contentStatus/>
</cp:coreProperties>
</file>