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10695" activeTab="3"/>
  </bookViews>
  <sheets>
    <sheet name="Worksheet" sheetId="1" r:id="rId1"/>
    <sheet name="cosh" sheetId="2" r:id="rId2"/>
    <sheet name="trapezoid" sheetId="3" r:id="rId3"/>
    <sheet name="density-scatter" sheetId="4" r:id="rId4"/>
  </sheets>
  <definedNames>
    <definedName name="places">'Worksheet'!$B$4</definedName>
    <definedName name="twopi">'Worksheet'!$T$3</definedName>
    <definedName name="foo">'Worksheet'!$B$2</definedName>
    <definedName name="bar">'Worksheet'!$D$2</definedName>
    <definedName name="SHEET_TITLE" localSheetId="0">"Worksheet"</definedName>
    <definedName name="SHEET_TITLE" localSheetId="1">"cosh"</definedName>
    <definedName name="SHEET_TITLE" localSheetId="2">"trapezoid"</definedName>
    <definedName name="SHEET_TITLE" localSheetId="3">"density-scatter"</definedName>
  </definedNames>
  <calcPr calcMode="manual" fullCalcOnLoad="1"/>
</workbook>
</file>

<file path=xl/sharedStrings.xml><?xml version="1.0" encoding="utf-8"?>
<sst xmlns="http://schemas.openxmlformats.org/spreadsheetml/2006/main" count="375" uniqueCount="61">
  <si>
    <t>mean</t>
  </si>
  <si>
    <t>stdev</t>
  </si>
  <si>
    <t>inferred</t>
  </si>
  <si>
    <t>../img48/roundoff-sig-avg.png</t>
  </si>
  <si>
    <t>±</t>
  </si>
  <si>
    <t>rand</t>
  </si>
  <si>
    <t>unit</t>
  </si>
  <si>
    <t>scatter</t>
  </si>
  <si>
    <t>raw</t>
  </si>
  <si>
    <t>Alice</t>
  </si>
  <si>
    <t>Bob</t>
  </si>
  <si>
    <t>Carol</t>
  </si>
  <si>
    <t>gaussian</t>
  </si>
  <si>
    <t>ideal gaussian</t>
  </si>
  <si>
    <t>ordinate</t>
  </si>
  <si>
    <t>sample</t>
  </si>
  <si>
    <t>….</t>
  </si>
  <si>
    <t>cosh-1</t>
  </si>
  <si>
    <t>x^2/2</t>
  </si>
  <si>
    <t>km/hr</t>
  </si>
  <si>
    <t>m/s</t>
  </si>
  <si>
    <t>low earth orbit</t>
  </si>
  <si>
    <t>c</t>
  </si>
  <si>
    <t>v/c</t>
  </si>
  <si>
    <t>rapidity</t>
  </si>
  <si>
    <t>kg</t>
  </si>
  <si>
    <t>mass</t>
  </si>
  <si>
    <t>rest energy</t>
  </si>
  <si>
    <t>rounded</t>
  </si>
  <si>
    <t>cosh</t>
  </si>
  <si>
    <t>total energy</t>
  </si>
  <si>
    <t>estimated kinetic energy</t>
  </si>
  <si>
    <t>1/2m v^2</t>
  </si>
  <si>
    <t>plain error</t>
  </si>
  <si>
    <t>relative error</t>
  </si>
  <si>
    <t>relative error bar</t>
  </si>
  <si>
    <t># of error bars</t>
  </si>
  <si>
    <t>delta total energy</t>
  </si>
  <si>
    <t>mm</t>
  </si>
  <si>
    <t>m</t>
  </si>
  <si>
    <t>= inch</t>
  </si>
  <si>
    <t>in inches</t>
  </si>
  <si>
    <t>32ns of an inch</t>
  </si>
  <si>
    <t>64ths of an inch</t>
  </si>
  <si>
    <t>../img48/sig-fig-density.png</t>
  </si>
  <si>
    <t>midline</t>
  </si>
  <si>
    <t>nominal</t>
  </si>
  <si>
    <t>HWHM</t>
  </si>
  <si>
    <t>mass:</t>
  </si>
  <si>
    <t>grams</t>
  </si>
  <si>
    <t>volume:</t>
  </si>
  <si>
    <t>mL</t>
  </si>
  <si>
    <t>Sorted</t>
  </si>
  <si>
    <t>area</t>
  </si>
  <si>
    <t>middle:</t>
  </si>
  <si>
    <t>FWHM</t>
  </si>
  <si>
    <t>ultra-lame 1% answer:</t>
  </si>
  <si>
    <t>../img48/density-scatter.png</t>
  </si>
  <si>
    <t>noisy</t>
  </si>
  <si>
    <t>sample-size</t>
  </si>
  <si>
    <t>volume</t>
  </si>
</sst>
</file>

<file path=xl/styles.xml><?xml version="1.0" encoding="utf-8"?>
<styleSheet xmlns="http://schemas.openxmlformats.org/spreadsheetml/2006/main">
  <numFmts count="16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%"/>
    <numFmt numFmtId="52" formatCode="0.000"/>
    <numFmt numFmtId="53" formatCode="0.000000000000"/>
    <numFmt numFmtId="54" formatCode="0.0000"/>
    <numFmt numFmtId="55" formatCode="0.0000000000000000"/>
    <numFmt numFmtId="56" formatCode="0.0000000000000000E+00"/>
    <numFmt numFmtId="57" formatCode="0.0000E+00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5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52" fontId="2" fillId="0" borderId="0" xfId="0" applyNumberFormat="1" applyFont="1" applyFill="1" applyBorder="1" applyAlignment="1" applyProtection="1">
      <alignment/>
      <protection/>
    </xf>
    <xf numFmtId="5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5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55" fontId="0" fillId="0" borderId="0" xfId="0" applyNumberFormat="1" applyFont="1" applyFill="1" applyBorder="1" applyAlignment="1" applyProtection="1">
      <alignment/>
      <protection/>
    </xf>
    <xf numFmtId="56" fontId="0" fillId="0" borderId="0" xfId="0" applyNumberFormat="1" applyFont="1" applyFill="1" applyBorder="1" applyAlignment="1" applyProtection="1">
      <alignment/>
      <protection/>
    </xf>
    <xf numFmtId="57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Worksheet!$V$7:$V$90</c:f>
              <c:numCache/>
            </c:numRef>
          </c:xVal>
          <c:yVal>
            <c:numRef>
              <c:f>Worksheet!$W$7:$W$90</c:f>
              <c:numCache/>
            </c:numRef>
          </c:yVal>
          <c:smooth val="0"/>
        </c:ser>
        <c:ser>
          <c:idx val="1"/>
          <c:order val="1"/>
          <c:tx>
            <c:v>scatter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Worksheet!$B$7:$B$106</c:f>
              <c:numCache/>
            </c:numRef>
          </c:xVal>
          <c:yVal>
            <c:numRef>
              <c:f>Worksheet!$Y$7:$Y$106</c:f>
              <c:numCache/>
            </c:numRef>
          </c:yVal>
          <c:smooth val="0"/>
        </c:ser>
        <c:ser>
          <c:idx val="2"/>
          <c:order val="2"/>
          <c:tx>
            <c:v>mean + error bars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fixedVal"/>
            <c:val val="0.0018000000000000013"/>
            <c:noEndCap val="0"/>
          </c:errBars>
          <c:xVal>
            <c:numRef>
              <c:f>Worksheet!$B$2</c:f>
              <c:numCache/>
            </c:numRef>
          </c:xVal>
          <c:yVal>
            <c:numRef>
              <c:f>Worksheet!$H$3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x"/>
            <c:errBarType val="both"/>
            <c:errValType val="fixedVal"/>
            <c:val val="0.002"/>
            <c:noEndCap val="0"/>
          </c:errBars>
          <c:xVal>
            <c:numRef>
              <c:f>Worksheet!$N$2</c:f>
              <c:numCache/>
            </c:numRef>
          </c:xVal>
          <c:yVal>
            <c:numRef>
              <c:f>Worksheet!$H$3</c:f>
              <c:numCache/>
            </c:numRef>
          </c:yVal>
          <c:smooth val="0"/>
        </c:ser>
        <c:axId val="65452636"/>
        <c:axId val="52202813"/>
      </c:scatterChart>
      <c:val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2202813"/>
        <c:crosses val="autoZero"/>
        <c:crossBetween val="midCat"/>
        <c:dispUnits/>
      </c:valAx>
      <c:valAx>
        <c:axId val="52202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dP/dx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5452636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cosh!$C$9:$C$999</c:f>
              <c:numCache/>
            </c:numRef>
          </c:xVal>
          <c:yVal>
            <c:numRef>
              <c:f>cosh!$D$9:$D$999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cosh!$C$9:$C$999</c:f>
              <c:numCache/>
            </c:numRef>
          </c:xVal>
          <c:yVal>
            <c:numRef>
              <c:f>cosh!$E$9:$E$999</c:f>
              <c:numCache/>
            </c:numRef>
          </c:yVal>
          <c:smooth val="0"/>
        </c:ser>
        <c:axId val="63270"/>
        <c:axId val="569431"/>
      </c:scatterChart>
      <c:valAx>
        <c:axId val="632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327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trapezoid!$H$3</c:f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trapezoid!$H$5:$H$6</c:f>
              <c:numCache/>
            </c:numRef>
          </c:xVal>
          <c:yVal>
            <c:numRef>
              <c:f>trapezoid!$I$5:$I$6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trapezoid!$C$29:$C$32</c:f>
              <c:numCache/>
            </c:numRef>
          </c:xVal>
          <c:yVal>
            <c:numRef>
              <c:f>trapezoid!$I$29:$I$32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trapezoid!$C$39:$C$42</c:f>
              <c:numCache/>
            </c:numRef>
          </c:xVal>
          <c:yVal>
            <c:numRef>
              <c:f>trapezoid!$I$39:$I$42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trapezoid!$C$49:$C$52</c:f>
              <c:numCache/>
            </c:numRef>
          </c:xVal>
          <c:yVal>
            <c:numRef>
              <c:f>trapezoid!$I$49:$I$52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trapezoid!$C$19:$C$22</c:f>
              <c:numCache/>
            </c:numRef>
          </c:xVal>
          <c:yVal>
            <c:numRef>
              <c:f>trapezoid!$I$19:$I$22</c:f>
              <c:numCache/>
            </c:numRef>
          </c:yVal>
          <c:smooth val="0"/>
        </c:ser>
        <c:axId val="5124880"/>
        <c:axId val="46123921"/>
      </c:scatterChart>
      <c:val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6123921"/>
        <c:crosses val="autoZero"/>
        <c:crossBetween val="midCat"/>
        <c:dispUnits/>
      </c:valAx>
      <c:valAx>
        <c:axId val="46123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Sans"/>
                    <a:ea typeface="Sans"/>
                    <a:cs typeface="Sans"/>
                  </a:rPr>
                  <a:t>dP/dρ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124880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'density-scatter'!$E$8:$E$15</c:f>
              <c:numCache/>
            </c:numRef>
          </c:xVal>
          <c:yVal>
            <c:numRef>
              <c:f>'density-scatter'!$F$8:$F$15</c:f>
              <c:numCache/>
            </c:numRef>
          </c:yVal>
          <c:smooth val="0"/>
        </c:ser>
        <c:ser>
          <c:idx val="1"/>
          <c:order val="1"/>
          <c:tx>
            <c:v>true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'density-scatter'!$C$8:$C$15</c:f>
              <c:numCache/>
            </c:numRef>
          </c:xVal>
          <c:yVal>
            <c:numRef>
              <c:f>'density-scatter'!$C$8:$C$15</c:f>
              <c:numCache/>
            </c:numRef>
          </c:yVal>
          <c:smooth val="0"/>
        </c:ser>
        <c:axId val="12462106"/>
        <c:axId val="45050091"/>
      </c:scatterChart>
      <c:valAx>
        <c:axId val="12462106"/>
        <c:scaling>
          <c:orientation val="minMax"/>
          <c:max val="1.4"/>
          <c:min val="0.5"/>
        </c:scaling>
        <c:axPos val="b"/>
        <c:title>
          <c:tx>
            <c:strRef>
              <c:f>'density-scatter'!$E$6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5050091"/>
        <c:crosses val="autoZero"/>
        <c:crossBetween val="midCat"/>
        <c:dispUnits/>
      </c:valAx>
      <c:valAx>
        <c:axId val="45050091"/>
        <c:scaling>
          <c:orientation val="minMax"/>
          <c:max val="1.4"/>
          <c:min val="0.5"/>
        </c:scaling>
        <c:axPos val="l"/>
        <c:title>
          <c:tx>
            <c:strRef>
              <c:f>'density-scatter'!$F$6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2462106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9</xdr:row>
      <xdr:rowOff>123825</xdr:rowOff>
    </xdr:from>
    <xdr:to>
      <xdr:col>21</xdr:col>
      <xdr:colOff>600075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76475" y="1657350"/>
        <a:ext cx="7334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161925</xdr:rowOff>
    </xdr:from>
    <xdr:to>
      <xdr:col>12</xdr:col>
      <xdr:colOff>657225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591300" y="161925"/>
        <a:ext cx="7343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8</xdr:row>
      <xdr:rowOff>47625</xdr:rowOff>
    </xdr:from>
    <xdr:to>
      <xdr:col>10</xdr:col>
      <xdr:colOff>695325</xdr:colOff>
      <xdr:row>8</xdr:row>
      <xdr:rowOff>171450</xdr:rowOff>
    </xdr:to>
    <xdr:graphicFrame>
      <xdr:nvGraphicFramePr>
        <xdr:cNvPr id="1" name="Chart 1"/>
        <xdr:cNvGraphicFramePr/>
      </xdr:nvGraphicFramePr>
      <xdr:xfrm>
        <a:off x="8543925" y="1419225"/>
        <a:ext cx="57150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</xdr:row>
      <xdr:rowOff>123825</xdr:rowOff>
    </xdr:from>
    <xdr:to>
      <xdr:col>8</xdr:col>
      <xdr:colOff>695325</xdr:colOff>
      <xdr:row>2</xdr:row>
      <xdr:rowOff>171450</xdr:rowOff>
    </xdr:to>
    <xdr:graphicFrame>
      <xdr:nvGraphicFramePr>
        <xdr:cNvPr id="1" name="Chart 1"/>
        <xdr:cNvGraphicFramePr/>
      </xdr:nvGraphicFramePr>
      <xdr:xfrm>
        <a:off x="6838950" y="466725"/>
        <a:ext cx="533400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zoomScaleSheetLayoutView="1" workbookViewId="0" topLeftCell="A1">
      <selection activeCell="U3" sqref="U3"/>
    </sheetView>
  </sheetViews>
  <sheetFormatPr defaultColWidth="9.00390625" defaultRowHeight="12.75"/>
  <cols>
    <col min="1" max="1" width="6.125" style="7" customWidth="1"/>
    <col min="2" max="2" width="7.125" style="7" customWidth="1"/>
    <col min="3" max="3" width="2.75390625" style="7" customWidth="1"/>
    <col min="4" max="4" width="6.125" style="7" customWidth="1"/>
    <col min="5" max="5" width="4.875" style="7" customWidth="1"/>
    <col min="6" max="6" width="6.25390625" style="7" customWidth="1"/>
    <col min="7" max="7" width="2.125" style="7" customWidth="1"/>
    <col min="8" max="8" width="6.75390625" style="7" customWidth="1"/>
    <col min="9" max="9" width="4.75390625" style="7" customWidth="1"/>
    <col min="10" max="10" width="6.375" style="7" customWidth="1"/>
    <col min="11" max="11" width="2.25390625" style="7" customWidth="1"/>
    <col min="12" max="12" width="6.25390625" style="4" customWidth="1"/>
    <col min="13" max="13" width="3.75390625" style="4" customWidth="1"/>
    <col min="14" max="14" width="6.75390625" style="7" customWidth="1"/>
    <col min="15" max="15" width="2.375" style="7" customWidth="1"/>
    <col min="16" max="16" width="7.125" style="7" customWidth="1"/>
    <col min="17" max="17" width="9.125" style="9" customWidth="1"/>
    <col min="18" max="18" width="6.00390625" style="4" customWidth="1"/>
    <col min="19" max="19" width="5.625" style="4" customWidth="1"/>
    <col min="20" max="20" width="6.625" style="4" customWidth="1"/>
    <col min="21" max="22" width="9.125" style="9" customWidth="1"/>
    <col min="23" max="23" width="22.375" style="9" customWidth="1"/>
    <col min="24" max="24" width="9.125" style="9" customWidth="1"/>
    <col min="25" max="25" width="18.375" style="9" bestFit="1" customWidth="1"/>
    <col min="26" max="256" width="9.125" style="9" customWidth="1"/>
  </cols>
  <sheetData>
    <row r="1" spans="2:22" ht="13.5">
      <c r="B1" s="7" t="s">
        <v>0</v>
      </c>
      <c r="D1" s="7" t="s">
        <v>1</v>
      </c>
      <c r="F1" s="7" t="s">
        <v>2</v>
      </c>
      <c r="V1" s="9" t="s">
        <v>3</v>
      </c>
    </row>
    <row r="2" spans="2:16" ht="13.5">
      <c r="B2" s="7">
        <v>0.043</v>
      </c>
      <c r="C2" s="7" t="s">
        <v>4</v>
      </c>
      <c r="D2" s="7">
        <v>0.018</v>
      </c>
      <c r="F2" s="6">
        <f>F108/100</f>
        <v>0.04165</v>
      </c>
      <c r="G2" s="6" t="str">
        <f>G106</f>
        <v>±</v>
      </c>
      <c r="H2" s="6">
        <f>H106/100</f>
        <v>0.0018000000000000013</v>
      </c>
      <c r="J2" s="6">
        <f>J106/100</f>
        <v>0.04190000000000001</v>
      </c>
      <c r="K2" s="6" t="str">
        <f>K106</f>
        <v>±</v>
      </c>
      <c r="L2" s="6">
        <f>L106/100</f>
        <v>0.0018</v>
      </c>
      <c r="N2" s="6">
        <f>N106/100</f>
        <v>0.035</v>
      </c>
      <c r="O2" s="6" t="str">
        <f>O106</f>
        <v>±</v>
      </c>
      <c r="P2" s="6">
        <f>P106/100</f>
        <v>0.002</v>
      </c>
    </row>
    <row r="3" spans="4:20" ht="13.5">
      <c r="D3" s="2">
        <f>bar/foo</f>
        <v>0.4186046511627907</v>
      </c>
      <c r="E3" s="2"/>
      <c r="H3" s="7">
        <f>1.1*NORMDIST(F2,B2,D2,0)</f>
        <v>24.311334153791492</v>
      </c>
      <c r="T3" s="4">
        <f>8*ATAN(1)</f>
        <v>6.283185307179586</v>
      </c>
    </row>
    <row r="4" spans="2:25" ht="13.5">
      <c r="B4" s="7">
        <v>3</v>
      </c>
      <c r="F4" s="9"/>
      <c r="G4" s="9"/>
      <c r="H4" s="9"/>
      <c r="I4" s="9"/>
      <c r="J4" s="9"/>
      <c r="K4" s="9"/>
      <c r="L4" s="9"/>
      <c r="M4" s="9"/>
      <c r="N4" s="9"/>
      <c r="R4" s="4" t="s">
        <v>5</v>
      </c>
      <c r="S4" s="4" t="s">
        <v>5</v>
      </c>
      <c r="T4" s="4" t="s">
        <v>6</v>
      </c>
      <c r="Y4" s="9" t="s">
        <v>7</v>
      </c>
    </row>
    <row r="5" spans="2:25" ht="13.5">
      <c r="B5" s="7" t="s">
        <v>8</v>
      </c>
      <c r="F5" s="7" t="s">
        <v>9</v>
      </c>
      <c r="J5" s="7" t="s">
        <v>10</v>
      </c>
      <c r="N5" s="7" t="s">
        <v>11</v>
      </c>
      <c r="T5" s="4" t="s">
        <v>12</v>
      </c>
      <c r="W5" s="9" t="s">
        <v>13</v>
      </c>
      <c r="Y5" s="9" t="s">
        <v>14</v>
      </c>
    </row>
    <row r="6" ht="13.5">
      <c r="T6" s="4" t="s">
        <v>15</v>
      </c>
    </row>
    <row r="7" spans="1:25" ht="13.5">
      <c r="A7" s="7">
        <f>A6+1</f>
        <v>1</v>
      </c>
      <c r="B7" s="5">
        <f>ROUND(foo+T7*bar,places)</f>
        <v>0.06</v>
      </c>
      <c r="F7" s="5">
        <f>ROUND(F6+B7,IF(H7&gt;99.1,2,3))</f>
        <v>0.06</v>
      </c>
      <c r="G7" s="7" t="s">
        <v>4</v>
      </c>
      <c r="H7" s="5">
        <f>SQRT(H6*H6+D$2*D$2)</f>
        <v>0.018</v>
      </c>
      <c r="I7" s="5"/>
      <c r="J7" s="5">
        <f>ROUND(J6+$B7,IF(H7&gt;0.1,2,3))</f>
        <v>0.06</v>
      </c>
      <c r="K7" s="5" t="s">
        <v>4</v>
      </c>
      <c r="L7" s="5">
        <f>H7</f>
        <v>0.018</v>
      </c>
      <c r="M7" s="5"/>
      <c r="N7" s="4">
        <f>ROUND(N6+$B7,IF(L7&gt;0.1,1,2))</f>
        <v>0.06</v>
      </c>
      <c r="O7" s="7" t="s">
        <v>4</v>
      </c>
      <c r="P7" s="4">
        <f>ROUND(H7,2)</f>
        <v>0.02</v>
      </c>
      <c r="R7" s="4">
        <f>RAND()</f>
        <v>0.6085615063450953</v>
      </c>
      <c r="S7" s="4">
        <f>RAND()</f>
        <v>0.9606209933054621</v>
      </c>
      <c r="T7" s="4">
        <f>SQRT(-2*LN(R7))*COS(twopi*S7)</f>
        <v>0.9662997844420481</v>
      </c>
      <c r="V7" s="9">
        <f>-4*$D$2+$B$2</f>
        <v>-0.028999999999999998</v>
      </c>
      <c r="W7" s="9">
        <f>NORMDIST(V7,B$2,D$2,0)</f>
        <v>0.007435012542493632</v>
      </c>
      <c r="Y7" s="9">
        <f>RAND()*NORMDIST(B7,B$2,D$2,0)</f>
        <v>2.0749763699898964</v>
      </c>
    </row>
    <row r="8" spans="1:25" ht="13.5">
      <c r="A8" s="7">
        <f>A7+1</f>
        <v>2</v>
      </c>
      <c r="B8" s="5">
        <f>ROUND(foo+T8*bar,places)</f>
        <v>0.031</v>
      </c>
      <c r="F8" s="5">
        <f>ROUND(F7+B8,IF(H8&gt;99.1,2,3))</f>
        <v>0.091</v>
      </c>
      <c r="G8" s="7" t="s">
        <v>4</v>
      </c>
      <c r="H8" s="5">
        <f>SQRT(H7*H7+D$2*D$2)</f>
        <v>0.02545584412271571</v>
      </c>
      <c r="I8" s="5"/>
      <c r="J8" s="5">
        <f>ROUND(J7+$B8,IF(H8&gt;0.1,2,3))</f>
        <v>0.091</v>
      </c>
      <c r="K8" s="5" t="s">
        <v>4</v>
      </c>
      <c r="L8" s="5">
        <f>H8</f>
        <v>0.02545584412271571</v>
      </c>
      <c r="M8" s="5"/>
      <c r="N8" s="4">
        <f>ROUND(N7+$B8,IF(L8&gt;0.1,1,2))</f>
        <v>0.09</v>
      </c>
      <c r="O8" s="7" t="s">
        <v>4</v>
      </c>
      <c r="P8" s="4">
        <f>ROUND(H8,2)</f>
        <v>0.03</v>
      </c>
      <c r="R8" s="4">
        <f>RAND()</f>
        <v>0.7143771859811383</v>
      </c>
      <c r="S8" s="4">
        <f>RAND()</f>
        <v>0.4081294377836296</v>
      </c>
      <c r="T8" s="4">
        <f>SQRT(-2*LN(R8))*COS(twopi*S8)</f>
        <v>-0.6872844798618877</v>
      </c>
      <c r="V8" s="9">
        <f>V7+D$2/10</f>
        <v>-0.0272</v>
      </c>
      <c r="W8" s="9">
        <f>NORMDIST(V8,B$2,D$2,0)</f>
        <v>0.011036415077376243</v>
      </c>
      <c r="Y8" s="9">
        <f>RAND()*NORMDIST(B8,B$2,D$2,0)</f>
        <v>11.621911732611252</v>
      </c>
    </row>
    <row r="9" spans="1:25" ht="12.75">
      <c r="A9" s="7">
        <f>A8+1</f>
        <v>3</v>
      </c>
      <c r="B9" s="5">
        <f>ROUND(foo+T9*bar,places)</f>
        <v>0.064</v>
      </c>
      <c r="F9" s="5">
        <f>ROUND(F8+B9,IF(H9&gt;99.1,2,3))</f>
        <v>0.155</v>
      </c>
      <c r="G9" s="7" t="s">
        <v>4</v>
      </c>
      <c r="H9" s="5">
        <f>SQRT(H8*H8+D$2*D$2)</f>
        <v>0.031176914536239792</v>
      </c>
      <c r="I9" s="5"/>
      <c r="J9" s="5">
        <f>ROUND(J8+$B9,IF(H9&gt;0.1,2,3))</f>
        <v>0.155</v>
      </c>
      <c r="K9" s="5" t="s">
        <v>4</v>
      </c>
      <c r="L9" s="5">
        <f>H9</f>
        <v>0.031176914536239792</v>
      </c>
      <c r="M9" s="5"/>
      <c r="N9" s="4">
        <f>ROUND(N8+$B9,IF(L9&gt;0.1,1,2))</f>
        <v>0.15</v>
      </c>
      <c r="O9" s="7" t="s">
        <v>4</v>
      </c>
      <c r="P9" s="4">
        <f>ROUND(H9,2)</f>
        <v>0.03</v>
      </c>
      <c r="R9" s="4">
        <f>RAND()</f>
        <v>0.49341571008297547</v>
      </c>
      <c r="S9" s="4">
        <f>RAND()</f>
        <v>0.9803624580028929</v>
      </c>
      <c r="T9" s="4">
        <f>SQRT(-2*LN(R9))*COS(twopi*S9)</f>
        <v>1.1795789825131717</v>
      </c>
      <c r="V9" s="9">
        <f>V8+D$2/10</f>
        <v>-0.0254</v>
      </c>
      <c r="W9" s="9">
        <f>NORMDIST(V9,B$2,D$2,0)</f>
        <v>0.016219273655081128</v>
      </c>
      <c r="Y9" s="9">
        <f>RAND()*NORMDIST(B9,B$2,D$2,0)</f>
        <v>0.9812219127407185</v>
      </c>
    </row>
    <row r="10" spans="1:25" ht="12.75">
      <c r="A10" s="7">
        <f>A9+1</f>
        <v>4</v>
      </c>
      <c r="B10" s="5">
        <f>ROUND(foo+T10*bar,places)</f>
        <v>0.015</v>
      </c>
      <c r="F10" s="5">
        <f>ROUND(F9+B10,IF(H10&gt;99.1,2,3))</f>
        <v>0.17</v>
      </c>
      <c r="G10" s="7" t="s">
        <v>4</v>
      </c>
      <c r="H10" s="5">
        <f>SQRT(H9*H9+D$2*D$2)</f>
        <v>0.036000000000000004</v>
      </c>
      <c r="I10" s="5"/>
      <c r="J10" s="5">
        <f>ROUND(J9+$B10,IF(H10&gt;0.1,2,3))</f>
        <v>0.17</v>
      </c>
      <c r="K10" s="5" t="s">
        <v>4</v>
      </c>
      <c r="L10" s="5">
        <f>H10</f>
        <v>0.036000000000000004</v>
      </c>
      <c r="M10" s="5"/>
      <c r="N10" s="4">
        <f>ROUND(N9+$B10,IF(L10&gt;0.1,1,2))</f>
        <v>0.17</v>
      </c>
      <c r="O10" s="7" t="s">
        <v>4</v>
      </c>
      <c r="P10" s="4">
        <f>ROUND(H10,2)</f>
        <v>0.04</v>
      </c>
      <c r="R10" s="4">
        <f>RAND()</f>
        <v>0.11442754159812156</v>
      </c>
      <c r="S10" s="4">
        <f>RAND()</f>
        <v>0.6153669692622581</v>
      </c>
      <c r="T10" s="4">
        <f>SQRT(-2*LN(R10))*COS(twopi*S10)</f>
        <v>-1.5587147646429333</v>
      </c>
      <c r="V10" s="9">
        <f>V9+D$2/10</f>
        <v>-0.0236</v>
      </c>
      <c r="W10" s="9">
        <f>NORMDIST(V10,B$2,D$2,0)</f>
        <v>0.023598903919486235</v>
      </c>
      <c r="Y10" s="9">
        <f>RAND()*NORMDIST(B10,B$2,D$2,0)</f>
        <v>0.9204671620921115</v>
      </c>
    </row>
    <row r="11" spans="1:25" ht="12.75">
      <c r="A11" s="7">
        <f>A10+1</f>
        <v>5</v>
      </c>
      <c r="B11" s="5">
        <f>ROUND(foo+T11*bar,places)</f>
        <v>0.04</v>
      </c>
      <c r="F11" s="5">
        <f>ROUND(F10+B11,IF(H11&gt;99.1,2,3))</f>
        <v>0.21</v>
      </c>
      <c r="G11" s="7" t="s">
        <v>4</v>
      </c>
      <c r="H11" s="5">
        <f>SQRT(H10*H10+D$2*D$2)</f>
        <v>0.04024922359499622</v>
      </c>
      <c r="I11" s="5"/>
      <c r="J11" s="5">
        <f>ROUND(J10+$B11,IF(H11&gt;0.1,2,3))</f>
        <v>0.21</v>
      </c>
      <c r="K11" s="5" t="s">
        <v>4</v>
      </c>
      <c r="L11" s="5">
        <f>H11</f>
        <v>0.04024922359499622</v>
      </c>
      <c r="M11" s="5"/>
      <c r="N11" s="4">
        <f>ROUND(N10+$B11,IF(L11&gt;0.1,1,2))</f>
        <v>0.21</v>
      </c>
      <c r="O11" s="7" t="s">
        <v>4</v>
      </c>
      <c r="P11" s="4">
        <f>ROUND(H11,2)</f>
        <v>0.04</v>
      </c>
      <c r="R11" s="4">
        <f>RAND()</f>
        <v>0.6054207504634912</v>
      </c>
      <c r="S11" s="4">
        <f>RAND()</f>
        <v>0.7273538541897441</v>
      </c>
      <c r="T11" s="4">
        <f>SQRT(-2*LN(R11))*COS(twopi*S11)</f>
        <v>-0.142069776027154</v>
      </c>
      <c r="V11" s="9">
        <f>V10+D$2/10</f>
        <v>-0.0218</v>
      </c>
      <c r="W11" s="9">
        <f>NORMDIST(V11,B$2,D$2,0)</f>
        <v>0.03399455167298733</v>
      </c>
      <c r="Y11" s="9">
        <f>RAND()*NORMDIST(B11,B$2,D$2,0)</f>
        <v>15.45398999662031</v>
      </c>
    </row>
    <row r="12" spans="1:25" ht="12.75">
      <c r="A12" s="7">
        <f>A11+1</f>
        <v>6</v>
      </c>
      <c r="B12" s="5">
        <f>ROUND(foo+T12*bar,places)</f>
        <v>0.069</v>
      </c>
      <c r="F12" s="5">
        <f>ROUND(F11+B12,IF(H12&gt;99.1,2,3))</f>
        <v>0.279</v>
      </c>
      <c r="G12" s="7" t="s">
        <v>4</v>
      </c>
      <c r="H12" s="5">
        <f>SQRT(H11*H11+D$2*D$2)</f>
        <v>0.04409081537009721</v>
      </c>
      <c r="I12" s="5"/>
      <c r="J12" s="5">
        <f>ROUND(J11+$B12,IF(H12&gt;0.1,2,3))</f>
        <v>0.279</v>
      </c>
      <c r="K12" s="5" t="s">
        <v>4</v>
      </c>
      <c r="L12" s="5">
        <f>H12</f>
        <v>0.04409081537009721</v>
      </c>
      <c r="M12" s="5"/>
      <c r="N12" s="4">
        <f>ROUND(N11+$B12,IF(L12&gt;0.1,1,2))</f>
        <v>0.28</v>
      </c>
      <c r="O12" s="7" t="s">
        <v>4</v>
      </c>
      <c r="P12" s="4">
        <f>ROUND(H12,2)</f>
        <v>0.04</v>
      </c>
      <c r="R12" s="4">
        <f>RAND()</f>
        <v>0.09331938310144115</v>
      </c>
      <c r="S12" s="4">
        <f>RAND()</f>
        <v>0.1325519813476638</v>
      </c>
      <c r="T12" s="4">
        <f>SQRT(-2*LN(R12))*COS(twopi*S12)</f>
        <v>1.4652596507550046</v>
      </c>
      <c r="V12" s="9">
        <f>V11+D$2/10</f>
        <v>-0.02</v>
      </c>
      <c r="W12" s="9">
        <f>NORMDIST(V12,B$2,D$2,0)</f>
        <v>0.04848237194698659</v>
      </c>
      <c r="Y12" s="9">
        <f>RAND()*NORMDIST(B12,B$2,D$2,0)</f>
        <v>6.368544868043362</v>
      </c>
    </row>
    <row r="13" spans="1:25" ht="12.75">
      <c r="A13" s="7">
        <f>A12+1</f>
        <v>7</v>
      </c>
      <c r="B13" s="5">
        <f>ROUND(foo+T13*bar,places)</f>
        <v>0.003</v>
      </c>
      <c r="F13" s="5">
        <f>ROUND(F12+B13,IF(H13&gt;99.1,2,3))</f>
        <v>0.282</v>
      </c>
      <c r="G13" s="7" t="s">
        <v>4</v>
      </c>
      <c r="H13" s="5">
        <f>SQRT(H12*H12+D$2*D$2)</f>
        <v>0.04762352359916263</v>
      </c>
      <c r="I13" s="5"/>
      <c r="J13" s="5">
        <f>ROUND(J12+$B13,IF(H13&gt;0.1,2,3))</f>
        <v>0.282</v>
      </c>
      <c r="K13" s="5" t="s">
        <v>4</v>
      </c>
      <c r="L13" s="5">
        <f>H13</f>
        <v>0.04762352359916263</v>
      </c>
      <c r="M13" s="5"/>
      <c r="N13" s="4">
        <f>ROUND(N12+$B13,IF(L13&gt;0.1,1,2))</f>
        <v>0.28</v>
      </c>
      <c r="O13" s="7" t="s">
        <v>4</v>
      </c>
      <c r="P13" s="4">
        <f>ROUND(H13,2)</f>
        <v>0.05</v>
      </c>
      <c r="R13" s="4">
        <f>RAND()</f>
        <v>0.034720423604877274</v>
      </c>
      <c r="S13" s="4">
        <f>RAND()</f>
        <v>0.5849176755878919</v>
      </c>
      <c r="T13" s="4">
        <f>SQRT(-2*LN(R13))*COS(twopi*S13)</f>
        <v>-2.232122506014771</v>
      </c>
      <c r="V13" s="9">
        <f>V12+D$2/10</f>
        <v>-0.0182</v>
      </c>
      <c r="W13" s="9">
        <f>NORMDIST(V13,B$2,D$2,0)</f>
        <v>0.06845662047072333</v>
      </c>
      <c r="Y13" s="9">
        <f>RAND()*NORMDIST(B13,B$2,D$2,0)</f>
        <v>0.3869752475144117</v>
      </c>
    </row>
    <row r="14" spans="1:25" ht="12.75">
      <c r="A14" s="7">
        <f>A13+1</f>
        <v>8</v>
      </c>
      <c r="B14" s="5">
        <f>ROUND(foo+T14*bar,places)</f>
        <v>0.005</v>
      </c>
      <c r="F14" s="5">
        <f>ROUND(F13+B14,IF(H14&gt;99.1,2,3))</f>
        <v>0.287</v>
      </c>
      <c r="G14" s="7" t="s">
        <v>4</v>
      </c>
      <c r="H14" s="5">
        <f>SQRT(H13*H13+D$2*D$2)</f>
        <v>0.05091168824543142</v>
      </c>
      <c r="I14" s="5"/>
      <c r="J14" s="5">
        <f>ROUND(J13+$B14,IF(H14&gt;0.1,2,3))</f>
        <v>0.287</v>
      </c>
      <c r="K14" s="5" t="s">
        <v>4</v>
      </c>
      <c r="L14" s="5">
        <f>H14</f>
        <v>0.05091168824543142</v>
      </c>
      <c r="M14" s="5"/>
      <c r="N14" s="4">
        <f>ROUND(N13+$B14,IF(L14&gt;0.1,1,2))</f>
        <v>0.29</v>
      </c>
      <c r="O14" s="7" t="s">
        <v>4</v>
      </c>
      <c r="P14" s="4">
        <f>ROUND(H14,2)</f>
        <v>0.05</v>
      </c>
      <c r="R14" s="4">
        <f>RAND()</f>
        <v>0.10341256872779521</v>
      </c>
      <c r="S14" s="4">
        <f>RAND()</f>
        <v>0.5004244946999062</v>
      </c>
      <c r="T14" s="4">
        <f>SQRT(-2*LN(R14))*COS(twopi*S14)</f>
        <v>-2.130264128408116</v>
      </c>
      <c r="V14" s="9">
        <f>V13+D$2/10</f>
        <v>-0.0164</v>
      </c>
      <c r="W14" s="9">
        <f>NORMDIST(V14,B$2,D$2,0)</f>
        <v>0.09569827439187119</v>
      </c>
      <c r="Y14" s="9">
        <f>RAND()*NORMDIST(B14,B$2,D$2,0)</f>
        <v>0.8567244195145021</v>
      </c>
    </row>
    <row r="15" spans="1:25" ht="12.75">
      <c r="A15" s="7">
        <f>A14+1</f>
        <v>9</v>
      </c>
      <c r="B15" s="5">
        <f>ROUND(foo+T15*bar,places)</f>
        <v>0.05</v>
      </c>
      <c r="F15" s="5">
        <f>ROUND(F14+B15,IF(H15&gt;99.1,2,3))</f>
        <v>0.337</v>
      </c>
      <c r="G15" s="7" t="s">
        <v>4</v>
      </c>
      <c r="H15" s="5">
        <f>SQRT(H14*H14+D$2*D$2)</f>
        <v>0.054</v>
      </c>
      <c r="I15" s="5"/>
      <c r="J15" s="5">
        <f>ROUND(J14+$B15,IF(H15&gt;0.1,2,3))</f>
        <v>0.337</v>
      </c>
      <c r="K15" s="5" t="s">
        <v>4</v>
      </c>
      <c r="L15" s="5">
        <f>H15</f>
        <v>0.054</v>
      </c>
      <c r="M15" s="5"/>
      <c r="N15" s="4">
        <f>ROUND(N14+$B15,IF(L15&gt;0.1,1,2))</f>
        <v>0.34</v>
      </c>
      <c r="O15" s="7" t="s">
        <v>4</v>
      </c>
      <c r="P15" s="4">
        <f>ROUND(H15,2)</f>
        <v>0.05</v>
      </c>
      <c r="R15" s="4">
        <f>RAND()</f>
        <v>0.32272420612927916</v>
      </c>
      <c r="S15" s="4">
        <f>RAND()</f>
        <v>0.2063341857992111</v>
      </c>
      <c r="T15" s="4">
        <f>SQRT(-2*LN(R15))*COS(twopi*S15)</f>
        <v>0.4074715435316991</v>
      </c>
      <c r="V15" s="9">
        <f>V14+D$2/10</f>
        <v>-0.014600000000000002</v>
      </c>
      <c r="W15" s="9">
        <f>NORMDIST(V15,B$2,D$2,0)</f>
        <v>0.13244934452582446</v>
      </c>
      <c r="Y15" s="9">
        <f>RAND()*NORMDIST(B15,B$2,D$2,0)</f>
        <v>2.5576199997021383</v>
      </c>
    </row>
    <row r="16" spans="1:25" ht="12.75">
      <c r="A16" s="7">
        <f>A15+1</f>
        <v>10</v>
      </c>
      <c r="B16" s="5">
        <f>ROUND(foo+T16*bar,places)</f>
        <v>0.058</v>
      </c>
      <c r="F16" s="5">
        <f>ROUND(F15+B16,IF(H16&gt;99.1,2,3))</f>
        <v>0.395</v>
      </c>
      <c r="G16" s="7" t="s">
        <v>4</v>
      </c>
      <c r="H16" s="5">
        <f>SQRT(H15*H15+D$2*D$2)</f>
        <v>0.05692099788303082</v>
      </c>
      <c r="I16" s="5"/>
      <c r="J16" s="5">
        <f>ROUND(J15+$B16,IF(H16&gt;0.1,2,3))</f>
        <v>0.395</v>
      </c>
      <c r="K16" s="5" t="s">
        <v>4</v>
      </c>
      <c r="L16" s="5">
        <f>H16</f>
        <v>0.05692099788303082</v>
      </c>
      <c r="M16" s="5"/>
      <c r="N16" s="4">
        <f>ROUND(N15+$B16,IF(L16&gt;0.1,1,2))</f>
        <v>0.4</v>
      </c>
      <c r="O16" s="7" t="s">
        <v>4</v>
      </c>
      <c r="P16" s="4">
        <f>ROUND(H16,2)</f>
        <v>0.06</v>
      </c>
      <c r="R16" s="4">
        <f>RAND()</f>
        <v>0.6039866504456042</v>
      </c>
      <c r="S16" s="4">
        <f>RAND()</f>
        <v>0.9110492599131707</v>
      </c>
      <c r="T16" s="4">
        <f>SQRT(-2*LN(R16))*COS(twopi*S16)</f>
        <v>0.851398271206887</v>
      </c>
      <c r="V16" s="9">
        <f>V15+D$2/10</f>
        <v>-0.012800000000000002</v>
      </c>
      <c r="W16" s="9">
        <f>NORMDIST(V16,B$2,D$2,0)</f>
        <v>0.18148994756666198</v>
      </c>
      <c r="Y16" s="9">
        <f>RAND()*NORMDIST(B16,B$2,D$2,0)</f>
        <v>0.6005003608536343</v>
      </c>
    </row>
    <row r="17" spans="1:25" ht="12.75">
      <c r="A17" s="7">
        <f>A16+1</f>
        <v>11</v>
      </c>
      <c r="B17" s="5">
        <f>ROUND(foo+T17*bar,places)</f>
        <v>0.037</v>
      </c>
      <c r="F17" s="5">
        <f>ROUND(F16+B17,IF(H17&gt;99.1,2,3))</f>
        <v>0.432</v>
      </c>
      <c r="G17" s="7" t="s">
        <v>4</v>
      </c>
      <c r="H17" s="5">
        <f>SQRT(H16*H16+D$2*D$2)</f>
        <v>0.05969924622639719</v>
      </c>
      <c r="I17" s="5"/>
      <c r="J17" s="5">
        <f>ROUND(J16+$B17,IF(H17&gt;0.1,2,3))</f>
        <v>0.432</v>
      </c>
      <c r="K17" s="5" t="s">
        <v>4</v>
      </c>
      <c r="L17" s="5">
        <f>H17</f>
        <v>0.05969924622639719</v>
      </c>
      <c r="M17" s="5"/>
      <c r="N17" s="4">
        <f>ROUND(N16+$B17,IF(L17&gt;0.1,1,2))</f>
        <v>0.44</v>
      </c>
      <c r="O17" s="7" t="s">
        <v>4</v>
      </c>
      <c r="P17" s="4">
        <f>ROUND(H17,2)</f>
        <v>0.06</v>
      </c>
      <c r="R17" s="4">
        <f>RAND()</f>
        <v>0.4681310891711129</v>
      </c>
      <c r="S17" s="4">
        <f>RAND()</f>
        <v>0.29191903548512765</v>
      </c>
      <c r="T17" s="4">
        <f>SQRT(-2*LN(R17))*COS(twopi*S17)</f>
        <v>-0.3207717114549252</v>
      </c>
      <c r="V17" s="9">
        <f>V16+D$2/10</f>
        <v>-0.011000000000000003</v>
      </c>
      <c r="W17" s="9">
        <f>NORMDIST(V17,B$2,D$2,0)</f>
        <v>0.24621380066322265</v>
      </c>
      <c r="Y17" s="9">
        <f>RAND()*NORMDIST(B17,B$2,D$2,0)</f>
        <v>2.7313795001614127</v>
      </c>
    </row>
    <row r="18" spans="1:25" ht="12.75">
      <c r="A18" s="7">
        <f>A17+1</f>
        <v>12</v>
      </c>
      <c r="B18" s="5">
        <f>ROUND(foo+T18*bar,places)</f>
        <v>0.027</v>
      </c>
      <c r="F18" s="5">
        <f>ROUND(F17+B18,IF(H18&gt;99.1,2,3))</f>
        <v>0.459</v>
      </c>
      <c r="G18" s="7" t="s">
        <v>4</v>
      </c>
      <c r="H18" s="5">
        <f>SQRT(H17*H17+D$2*D$2)</f>
        <v>0.06235382907247958</v>
      </c>
      <c r="I18" s="5"/>
      <c r="J18" s="5">
        <f>ROUND(J17+$B18,IF(H18&gt;0.1,2,3))</f>
        <v>0.459</v>
      </c>
      <c r="K18" s="5" t="s">
        <v>4</v>
      </c>
      <c r="L18" s="5">
        <f>H18</f>
        <v>0.06235382907247958</v>
      </c>
      <c r="M18" s="5"/>
      <c r="N18" s="4">
        <f>ROUND(N17+$B18,IF(L18&gt;0.1,1,2))</f>
        <v>0.47</v>
      </c>
      <c r="O18" s="7" t="s">
        <v>4</v>
      </c>
      <c r="P18" s="4">
        <f>ROUND(H18,2)</f>
        <v>0.06</v>
      </c>
      <c r="R18" s="4">
        <f>RAND()</f>
        <v>0.3878772886611265</v>
      </c>
      <c r="S18" s="4">
        <f>RAND()</f>
        <v>0.36418989804346447</v>
      </c>
      <c r="T18" s="4">
        <f>SQRT(-2*LN(R18))*COS(twopi*S18)</f>
        <v>-0.9048804037244839</v>
      </c>
      <c r="V18" s="9">
        <f>V17+D$2/10</f>
        <v>-0.009200000000000003</v>
      </c>
      <c r="W18" s="9">
        <f>NORMDIST(V18,B$2,D$2,0)</f>
        <v>0.330696245543103</v>
      </c>
      <c r="Y18" s="9">
        <f>RAND()*NORMDIST(B18,B$2,D$2,0)</f>
        <v>4.092415059836856</v>
      </c>
    </row>
    <row r="19" spans="1:25" ht="12.75">
      <c r="A19" s="7">
        <f>A18+1</f>
        <v>13</v>
      </c>
      <c r="B19" s="5">
        <f>ROUND(foo+T19*bar,places)</f>
        <v>0.044</v>
      </c>
      <c r="F19" s="5">
        <f>ROUND(F18+B19,IF(H19&gt;99.1,2,3))</f>
        <v>0.503</v>
      </c>
      <c r="G19" s="7" t="s">
        <v>4</v>
      </c>
      <c r="H19" s="5">
        <f>SQRT(H18*H18+D$2*D$2)</f>
        <v>0.0648999229583518</v>
      </c>
      <c r="I19" s="5"/>
      <c r="J19" s="5">
        <f>ROUND(J18+$B19,IF(H19&gt;0.1,2,3))</f>
        <v>0.503</v>
      </c>
      <c r="K19" s="5" t="s">
        <v>4</v>
      </c>
      <c r="L19" s="5">
        <f>H19</f>
        <v>0.0648999229583518</v>
      </c>
      <c r="M19" s="5"/>
      <c r="N19" s="4">
        <f>ROUND(N18+$B19,IF(L19&gt;0.1,1,2))</f>
        <v>0.51</v>
      </c>
      <c r="O19" s="7" t="s">
        <v>4</v>
      </c>
      <c r="P19" s="4">
        <f>ROUND(H19,2)</f>
        <v>0.06</v>
      </c>
      <c r="R19" s="4">
        <f>RAND()</f>
        <v>0.9506184039567257</v>
      </c>
      <c r="S19" s="4">
        <f>RAND()</f>
        <v>0.21771435911794282</v>
      </c>
      <c r="T19" s="4">
        <f>SQRT(-2*LN(R19))*COS(twopi*S19)</f>
        <v>0.06411791449302058</v>
      </c>
      <c r="V19" s="9">
        <f>V18+D$2/10</f>
        <v>-0.007400000000000004</v>
      </c>
      <c r="W19" s="9">
        <f>NORMDIST(V19,B$2,D$2,0)</f>
        <v>0.4397473101655532</v>
      </c>
      <c r="Y19" s="9">
        <f>RAND()*NORMDIST(B19,B$2,D$2,0)</f>
        <v>14.46076020442966</v>
      </c>
    </row>
    <row r="20" spans="1:25" ht="12.75">
      <c r="A20" s="7">
        <f>A19+1</f>
        <v>14</v>
      </c>
      <c r="B20" s="5">
        <f>ROUND(foo+T20*bar,places)</f>
        <v>0.045</v>
      </c>
      <c r="F20" s="5">
        <f>ROUND(F19+B20,IF(H20&gt;99.1,2,3))</f>
        <v>0.548</v>
      </c>
      <c r="G20" s="7" t="s">
        <v>4</v>
      </c>
      <c r="H20" s="5">
        <f>SQRT(H19*H19+D$2*D$2)</f>
        <v>0.06734983296193094</v>
      </c>
      <c r="I20" s="5"/>
      <c r="J20" s="5">
        <f>ROUND(J19+$B20,IF(H20&gt;0.1,2,3))</f>
        <v>0.548</v>
      </c>
      <c r="K20" s="5" t="s">
        <v>4</v>
      </c>
      <c r="L20" s="5">
        <f>H20</f>
        <v>0.06734983296193094</v>
      </c>
      <c r="M20" s="5"/>
      <c r="N20" s="4">
        <f>ROUND(N19+$B20,IF(L20&gt;0.1,1,2))</f>
        <v>0.56</v>
      </c>
      <c r="O20" s="7" t="s">
        <v>4</v>
      </c>
      <c r="P20" s="4">
        <f>ROUND(H20,2)</f>
        <v>0.07</v>
      </c>
      <c r="R20" s="4">
        <f>RAND()</f>
        <v>0.6348627980603183</v>
      </c>
      <c r="S20" s="4">
        <f>RAND()</f>
        <v>0.2355638356006059</v>
      </c>
      <c r="T20" s="4">
        <f>SQRT(-2*LN(R20))*COS(twopi*S20)</f>
        <v>0.08634645913945183</v>
      </c>
      <c r="V20" s="9">
        <f>V19+D$2/10</f>
        <v>-0.005600000000000004</v>
      </c>
      <c r="W20" s="9">
        <f>NORMDIST(V20,B$2,D$2,0)</f>
        <v>0.5789408230234766</v>
      </c>
      <c r="Y20" s="9">
        <f>RAND()*NORMDIST(B20,B$2,D$2,0)</f>
        <v>2.8764964735504486</v>
      </c>
    </row>
    <row r="21" spans="1:25" ht="12.75">
      <c r="A21" s="7">
        <f>A20+1</f>
        <v>15</v>
      </c>
      <c r="B21" s="5">
        <f>ROUND(foo+T21*bar,places)</f>
        <v>0.044</v>
      </c>
      <c r="F21" s="5">
        <f>ROUND(F20+B21,IF(H21&gt;99.1,2,3))</f>
        <v>0.592</v>
      </c>
      <c r="G21" s="7" t="s">
        <v>4</v>
      </c>
      <c r="H21" s="5">
        <f>SQRT(H20*H20+D$2*D$2)</f>
        <v>0.0697137002317335</v>
      </c>
      <c r="I21" s="5"/>
      <c r="J21" s="5">
        <f>ROUND(J20+$B21,IF(H21&gt;0.1,2,3))</f>
        <v>0.592</v>
      </c>
      <c r="K21" s="5" t="s">
        <v>4</v>
      </c>
      <c r="L21" s="5">
        <f>H21</f>
        <v>0.0697137002317335</v>
      </c>
      <c r="M21" s="5"/>
      <c r="N21" s="4">
        <f>ROUND(N20+$B21,IF(L21&gt;0.1,1,2))</f>
        <v>0.6</v>
      </c>
      <c r="O21" s="7" t="s">
        <v>4</v>
      </c>
      <c r="P21" s="4">
        <f>ROUND(H21,2)</f>
        <v>0.07</v>
      </c>
      <c r="R21" s="4">
        <f>RAND()</f>
        <v>0.8979778408420952</v>
      </c>
      <c r="S21" s="4">
        <f>RAND()</f>
        <v>0.7728321280292023</v>
      </c>
      <c r="T21" s="4">
        <f>SQRT(-2*LN(R21))*COS(twopi*S21)</f>
        <v>0.0663249096854773</v>
      </c>
      <c r="V21" s="9">
        <f>V20+D$2/10</f>
        <v>-0.0038000000000000043</v>
      </c>
      <c r="W21" s="9">
        <f>NORMDIST(V21,B$2,D$2,0)</f>
        <v>0.754609401871423</v>
      </c>
      <c r="Y21" s="9">
        <f>RAND()*NORMDIST(B21,B$2,D$2,0)</f>
        <v>20.233824484758934</v>
      </c>
    </row>
    <row r="22" spans="1:25" ht="12.75">
      <c r="A22" s="7">
        <f>A21+1</f>
        <v>16</v>
      </c>
      <c r="B22" s="5">
        <f>ROUND(foo+T22*bar,places)</f>
        <v>0.035</v>
      </c>
      <c r="F22" s="5">
        <f>ROUND(F21+B22,IF(H22&gt;99.1,2,3))</f>
        <v>0.627</v>
      </c>
      <c r="G22" s="7" t="s">
        <v>4</v>
      </c>
      <c r="H22" s="5">
        <f>SQRT(H21*H21+D$2*D$2)</f>
        <v>0.072</v>
      </c>
      <c r="I22" s="5"/>
      <c r="J22" s="5">
        <f>ROUND(J21+$B22,IF(H22&gt;0.1,2,3))</f>
        <v>0.627</v>
      </c>
      <c r="K22" s="5" t="s">
        <v>4</v>
      </c>
      <c r="L22" s="5">
        <f>H22</f>
        <v>0.072</v>
      </c>
      <c r="M22" s="5"/>
      <c r="N22" s="4">
        <f>ROUND(N21+$B22,IF(L22&gt;0.1,1,2))</f>
        <v>0.64</v>
      </c>
      <c r="O22" s="7" t="s">
        <v>4</v>
      </c>
      <c r="P22" s="4">
        <f>ROUND(H22,2)</f>
        <v>0.07</v>
      </c>
      <c r="R22" s="4">
        <f>RAND()</f>
        <v>0.8349002641620697</v>
      </c>
      <c r="S22" s="4">
        <f>RAND()</f>
        <v>0.39206447656851123</v>
      </c>
      <c r="T22" s="4">
        <f>SQRT(-2*LN(R22))*COS(twopi*S22)</f>
        <v>-0.46780452216018403</v>
      </c>
      <c r="V22" s="9">
        <f>V21+D$2/10</f>
        <v>-0.0020000000000000044</v>
      </c>
      <c r="W22" s="9">
        <f>NORMDIST(V22,B$2,D$2,0)</f>
        <v>0.973794471864919</v>
      </c>
      <c r="Y22" s="9">
        <f>RAND()*NORMDIST(B22,B$2,D$2,0)</f>
        <v>10.268876801509293</v>
      </c>
    </row>
    <row r="23" spans="1:25" ht="12.75">
      <c r="A23" s="7">
        <f>A22+1</f>
        <v>17</v>
      </c>
      <c r="B23" s="5">
        <f>ROUND(foo+T23*bar,places)</f>
        <v>0.021</v>
      </c>
      <c r="F23" s="5">
        <f>ROUND(F22+B23,IF(H23&gt;99.1,2,3))</f>
        <v>0.648</v>
      </c>
      <c r="G23" s="7" t="s">
        <v>4</v>
      </c>
      <c r="H23" s="5">
        <f>SQRT(H22*H22+D$2*D$2)</f>
        <v>0.07421590126111788</v>
      </c>
      <c r="I23" s="5"/>
      <c r="J23" s="5">
        <f>ROUND(J22+$B23,IF(H23&gt;0.1,2,3))</f>
        <v>0.648</v>
      </c>
      <c r="K23" s="5" t="s">
        <v>4</v>
      </c>
      <c r="L23" s="5">
        <f>H23</f>
        <v>0.07421590126111788</v>
      </c>
      <c r="M23" s="5"/>
      <c r="N23" s="4">
        <f>ROUND(N22+$B23,IF(L23&gt;0.1,1,2))</f>
        <v>0.66</v>
      </c>
      <c r="O23" s="7" t="s">
        <v>4</v>
      </c>
      <c r="P23" s="4">
        <f>ROUND(H23,2)</f>
        <v>0.07</v>
      </c>
      <c r="R23" s="4">
        <f>RAND()</f>
        <v>0.46053638924607077</v>
      </c>
      <c r="S23" s="4">
        <f>RAND()</f>
        <v>0.5061682739706657</v>
      </c>
      <c r="T23" s="4">
        <f>SQRT(-2*LN(R23))*COS(twopi*S23)</f>
        <v>-1.244346693264501</v>
      </c>
      <c r="V23" s="9">
        <f>V22+D$2/10</f>
        <v>-0.00020000000000000443</v>
      </c>
      <c r="W23" s="9">
        <f>NORMDIST(V23,B$2,D$2,0)</f>
        <v>1.2441405719357157</v>
      </c>
      <c r="Y23" s="9">
        <f>RAND()*NORMDIST(B23,B$2,D$2,0)</f>
        <v>2.4669575789607623</v>
      </c>
    </row>
    <row r="24" spans="1:25" ht="12.75">
      <c r="A24" s="7">
        <f>A23+1</f>
        <v>18</v>
      </c>
      <c r="B24" s="5">
        <f>ROUND(foo+T24*bar,places)</f>
        <v>0.03</v>
      </c>
      <c r="F24" s="5">
        <f>ROUND(F23+B24,IF(H24&gt;99.1,2,3))</f>
        <v>0.678</v>
      </c>
      <c r="G24" s="7" t="s">
        <v>4</v>
      </c>
      <c r="H24" s="5">
        <f>SQRT(H23*H23+D$2*D$2)</f>
        <v>0.07636753236814711</v>
      </c>
      <c r="I24" s="5"/>
      <c r="J24" s="5">
        <f>ROUND(J23+$B24,IF(H24&gt;0.1,2,3))</f>
        <v>0.678</v>
      </c>
      <c r="K24" s="5" t="s">
        <v>4</v>
      </c>
      <c r="L24" s="5">
        <f>H24</f>
        <v>0.07636753236814711</v>
      </c>
      <c r="M24" s="5"/>
      <c r="N24" s="4">
        <f>ROUND(N23+$B24,IF(L24&gt;0.1,1,2))</f>
        <v>0.69</v>
      </c>
      <c r="O24" s="7" t="s">
        <v>4</v>
      </c>
      <c r="P24" s="4">
        <f>ROUND(H24,2)</f>
        <v>0.08</v>
      </c>
      <c r="R24" s="4">
        <f>RAND()</f>
        <v>0.7643455246098915</v>
      </c>
      <c r="S24" s="4">
        <f>RAND()</f>
        <v>0.49523126809909424</v>
      </c>
      <c r="T24" s="4">
        <f>SQRT(-2*LN(R24))*COS(twopi*S24)</f>
        <v>-0.7327948473116842</v>
      </c>
      <c r="V24" s="9">
        <f>V23+D$2/10</f>
        <v>0.0015999999999999955</v>
      </c>
      <c r="W24" s="9">
        <f>NORMDIST(V24,B$2,D$2,0)</f>
        <v>1.5737243189778423</v>
      </c>
      <c r="Y24" s="9">
        <f>RAND()*NORMDIST(B24,B$2,D$2,0)</f>
        <v>14.746788031988919</v>
      </c>
    </row>
    <row r="25" spans="1:25" ht="12.75">
      <c r="A25" s="7">
        <f>A24+1</f>
        <v>19</v>
      </c>
      <c r="B25" s="5">
        <f>ROUND(foo+T25*bar,places)</f>
        <v>0.026</v>
      </c>
      <c r="F25" s="5">
        <f>ROUND(F24+B25,IF(H25&gt;99.1,2,3))</f>
        <v>0.704</v>
      </c>
      <c r="G25" s="7" t="s">
        <v>4</v>
      </c>
      <c r="H25" s="5">
        <f>SQRT(H24*H24+D$2*D$2)</f>
        <v>0.0784601809837321</v>
      </c>
      <c r="I25" s="5"/>
      <c r="J25" s="5">
        <f>ROUND(J24+$B25,IF(H25&gt;0.1,2,3))</f>
        <v>0.704</v>
      </c>
      <c r="K25" s="5" t="s">
        <v>4</v>
      </c>
      <c r="L25" s="5">
        <f>H25</f>
        <v>0.0784601809837321</v>
      </c>
      <c r="M25" s="5"/>
      <c r="N25" s="4">
        <f>ROUND(N24+$B25,IF(L25&gt;0.1,1,2))</f>
        <v>0.72</v>
      </c>
      <c r="O25" s="7" t="s">
        <v>4</v>
      </c>
      <c r="P25" s="4">
        <f>ROUND(H25,2)</f>
        <v>0.08</v>
      </c>
      <c r="R25" s="4">
        <f>RAND()</f>
        <v>0.44311682734534347</v>
      </c>
      <c r="S25" s="4">
        <f>RAND()</f>
        <v>0.3863016147409647</v>
      </c>
      <c r="T25" s="4">
        <f>SQRT(-2*LN(R25))*COS(twopi*S25)</f>
        <v>-0.9639123611126208</v>
      </c>
      <c r="V25" s="9">
        <f>V24+D$2/10</f>
        <v>0.0033999999999999955</v>
      </c>
      <c r="W25" s="9">
        <f>NORMDIST(V25,B$2,D$2,0)</f>
        <v>1.9708107136795237</v>
      </c>
      <c r="Y25" s="9">
        <f>RAND()*NORMDIST(B25,B$2,D$2,0)</f>
        <v>13.098921920079588</v>
      </c>
    </row>
    <row r="26" spans="1:25" ht="12.75">
      <c r="A26" s="7">
        <f>A25+1</f>
        <v>20</v>
      </c>
      <c r="B26" s="5">
        <f>ROUND(foo+T26*bar,places)</f>
        <v>0.044</v>
      </c>
      <c r="F26" s="5">
        <f>ROUND(F25+B26,IF(H26&gt;99.1,2,3))</f>
        <v>0.748</v>
      </c>
      <c r="G26" s="7" t="s">
        <v>4</v>
      </c>
      <c r="H26" s="5">
        <f>SQRT(H25*H25+D$2*D$2)</f>
        <v>0.08049844718999241</v>
      </c>
      <c r="I26" s="5"/>
      <c r="J26" s="5">
        <f>ROUND(J25+$B26,IF(H26&gt;0.1,2,3))</f>
        <v>0.748</v>
      </c>
      <c r="K26" s="5" t="s">
        <v>4</v>
      </c>
      <c r="L26" s="5">
        <f>H26</f>
        <v>0.08049844718999241</v>
      </c>
      <c r="M26" s="5"/>
      <c r="N26" s="4">
        <f>ROUND(N25+$B26,IF(L26&gt;0.1,1,2))</f>
        <v>0.76</v>
      </c>
      <c r="O26" s="7" t="s">
        <v>4</v>
      </c>
      <c r="P26" s="4">
        <f>ROUND(H26,2)</f>
        <v>0.08</v>
      </c>
      <c r="R26" s="4">
        <f>RAND()</f>
        <v>0.9808264565458396</v>
      </c>
      <c r="S26" s="4">
        <f>RAND()</f>
        <v>0.2203885249031082</v>
      </c>
      <c r="T26" s="4">
        <f>SQRT(-2*LN(R26))*COS(twopi*S26)</f>
        <v>0.03639956230173894</v>
      </c>
      <c r="V26" s="9">
        <f>V25+D$2/10</f>
        <v>0.005199999999999995</v>
      </c>
      <c r="W26" s="9">
        <f>NORMDIST(V26,B$2,D$2,0)</f>
        <v>2.443533110023733</v>
      </c>
      <c r="Y26" s="9">
        <f>RAND()*NORMDIST(B26,B$2,D$2,0)</f>
        <v>21.485159110241966</v>
      </c>
    </row>
    <row r="27" spans="1:25" ht="12.75">
      <c r="A27" s="7">
        <f>A26+1</f>
        <v>21</v>
      </c>
      <c r="B27" s="5">
        <f>ROUND(foo+T27*bar,places)</f>
        <v>0.024</v>
      </c>
      <c r="F27" s="5">
        <f>ROUND(F26+B27,IF(H27&gt;99.1,2,3))</f>
        <v>0.772</v>
      </c>
      <c r="G27" s="7" t="s">
        <v>4</v>
      </c>
      <c r="H27" s="5">
        <f>SQRT(H26*H26+D$2*D$2)</f>
        <v>0.0824863625092051</v>
      </c>
      <c r="I27" s="5"/>
      <c r="J27" s="5">
        <f>ROUND(J26+$B27,IF(H27&gt;0.1,2,3))</f>
        <v>0.772</v>
      </c>
      <c r="K27" s="5" t="s">
        <v>4</v>
      </c>
      <c r="L27" s="5">
        <f>H27</f>
        <v>0.0824863625092051</v>
      </c>
      <c r="M27" s="5"/>
      <c r="N27" s="4">
        <f>ROUND(N26+$B27,IF(L27&gt;0.1,1,2))</f>
        <v>0.78</v>
      </c>
      <c r="O27" s="7" t="s">
        <v>4</v>
      </c>
      <c r="P27" s="4">
        <f>ROUND(H27,2)</f>
        <v>0.08</v>
      </c>
      <c r="R27" s="4">
        <f>RAND()</f>
        <v>0.5401854742943387</v>
      </c>
      <c r="S27" s="4">
        <f>RAND()</f>
        <v>0.5599640597242267</v>
      </c>
      <c r="T27" s="4">
        <f>SQRT(-2*LN(R27))*COS(twopi*S27)</f>
        <v>-1.0319704978068156</v>
      </c>
      <c r="V27" s="9">
        <f>V26+D$2/10</f>
        <v>0.006999999999999996</v>
      </c>
      <c r="W27" s="9">
        <f>NORMDIST(V27,B$2,D$2,0)</f>
        <v>2.999498139621556</v>
      </c>
      <c r="Y27" s="9">
        <f>RAND()*NORMDIST(B27,B$2,D$2,0)</f>
        <v>9.646405077695219</v>
      </c>
    </row>
    <row r="28" spans="1:25" ht="12.75">
      <c r="A28" s="7">
        <f>A27+1</f>
        <v>22</v>
      </c>
      <c r="B28" s="5">
        <f>ROUND(foo+T28*bar,places)</f>
        <v>0.039</v>
      </c>
      <c r="F28" s="5">
        <f>ROUND(F27+B28,IF(H28&gt;99.1,2,3))</f>
        <v>0.811</v>
      </c>
      <c r="G28" s="7" t="s">
        <v>4</v>
      </c>
      <c r="H28" s="5">
        <f>SQRT(H27*H27+D$2*D$2)</f>
        <v>0.08442748367682171</v>
      </c>
      <c r="I28" s="5"/>
      <c r="J28" s="5">
        <f>ROUND(J27+$B28,IF(H28&gt;0.1,2,3))</f>
        <v>0.811</v>
      </c>
      <c r="K28" s="5" t="s">
        <v>4</v>
      </c>
      <c r="L28" s="5">
        <f>H28</f>
        <v>0.08442748367682171</v>
      </c>
      <c r="M28" s="5"/>
      <c r="N28" s="4">
        <f>ROUND(N27+$B28,IF(L28&gt;0.1,1,2))</f>
        <v>0.82</v>
      </c>
      <c r="O28" s="7" t="s">
        <v>4</v>
      </c>
      <c r="P28" s="4">
        <f>ROUND(H28,2)</f>
        <v>0.08</v>
      </c>
      <c r="R28" s="4">
        <f>RAND()</f>
        <v>0.44622900008482347</v>
      </c>
      <c r="S28" s="4">
        <f>RAND()</f>
        <v>0.27697818193050877</v>
      </c>
      <c r="T28" s="4">
        <f>SQRT(-2*LN(R28))*COS(twopi*S28)</f>
        <v>-0.2143096932975599</v>
      </c>
      <c r="V28" s="9">
        <f>V27+D$2/10</f>
        <v>0.008799999999999995</v>
      </c>
      <c r="W28" s="9">
        <f>NORMDIST(V28,B$2,D$2,0)</f>
        <v>3.645323043037588</v>
      </c>
      <c r="Y28" s="9">
        <f>RAND()*NORMDIST(B28,B$2,D$2,0)</f>
        <v>18.776479159560274</v>
      </c>
    </row>
    <row r="29" spans="1:25" ht="12.75">
      <c r="A29" s="7">
        <f>A28+1</f>
        <v>23</v>
      </c>
      <c r="B29" s="5">
        <f>ROUND(foo+T29*bar,places)</f>
        <v>0.046</v>
      </c>
      <c r="F29" s="5">
        <f>ROUND(F28+B29,IF(H29&gt;99.1,2,3))</f>
        <v>0.857</v>
      </c>
      <c r="G29" s="7" t="s">
        <v>4</v>
      </c>
      <c r="H29" s="5">
        <f>SQRT(H28*H28+D$2*D$2)</f>
        <v>0.08632496741962892</v>
      </c>
      <c r="I29" s="5"/>
      <c r="J29" s="5">
        <f>ROUND(J28+$B29,IF(H29&gt;0.1,2,3))</f>
        <v>0.857</v>
      </c>
      <c r="K29" s="5" t="s">
        <v>4</v>
      </c>
      <c r="L29" s="5">
        <f>H29</f>
        <v>0.08632496741962892</v>
      </c>
      <c r="M29" s="5"/>
      <c r="N29" s="4">
        <f>ROUND(N28+$B29,IF(L29&gt;0.1,1,2))</f>
        <v>0.87</v>
      </c>
      <c r="O29" s="7" t="s">
        <v>4</v>
      </c>
      <c r="P29" s="4">
        <f>ROUND(H29,2)</f>
        <v>0.09</v>
      </c>
      <c r="R29" s="4">
        <f>RAND()</f>
        <v>0.7356091799774306</v>
      </c>
      <c r="S29" s="4">
        <f>RAND()</f>
        <v>0.7849377817033943</v>
      </c>
      <c r="T29" s="4">
        <f>SQRT(-2*LN(R29))*COS(twopi*S29)</f>
        <v>0.170649699558398</v>
      </c>
      <c r="V29" s="9">
        <f>V28+D$2/10</f>
        <v>0.010599999999999995</v>
      </c>
      <c r="W29" s="9">
        <f>NORMDIST(V29,B$2,D$2,0)</f>
        <v>4.386119905605231</v>
      </c>
      <c r="Y29" s="9">
        <f>RAND()*NORMDIST(B29,B$2,D$2,0)</f>
        <v>0.1561599576411853</v>
      </c>
    </row>
    <row r="30" spans="1:25" ht="12.75">
      <c r="A30" s="7">
        <f>A29+1</f>
        <v>24</v>
      </c>
      <c r="B30" s="5">
        <f>ROUND(foo+T30*bar,places)</f>
        <v>0.04</v>
      </c>
      <c r="F30" s="5">
        <f>ROUND(F29+B30,IF(H30&gt;99.1,2,3))</f>
        <v>0.897</v>
      </c>
      <c r="G30" s="7" t="s">
        <v>4</v>
      </c>
      <c r="H30" s="5">
        <f>SQRT(H29*H29+D$2*D$2)</f>
        <v>0.08818163074019437</v>
      </c>
      <c r="I30" s="5"/>
      <c r="J30" s="5">
        <f>ROUND(J29+$B30,IF(H30&gt;0.1,2,3))</f>
        <v>0.897</v>
      </c>
      <c r="K30" s="5" t="s">
        <v>4</v>
      </c>
      <c r="L30" s="5">
        <f>H30</f>
        <v>0.08818163074019437</v>
      </c>
      <c r="M30" s="5"/>
      <c r="N30" s="4">
        <f>ROUND(N29+$B30,IF(L30&gt;0.1,1,2))</f>
        <v>0.91</v>
      </c>
      <c r="O30" s="7" t="s">
        <v>4</v>
      </c>
      <c r="P30" s="4">
        <f>ROUND(H30,2)</f>
        <v>0.09</v>
      </c>
      <c r="R30" s="4">
        <f>RAND()</f>
        <v>0.9147211049761592</v>
      </c>
      <c r="S30" s="4">
        <f>RAND()</f>
        <v>0.320848360220012</v>
      </c>
      <c r="T30" s="4">
        <f>SQRT(-2*LN(R30))*COS(twopi*S30)</f>
        <v>-0.1818075987691594</v>
      </c>
      <c r="V30" s="9">
        <f>V29+D$2/10</f>
        <v>0.012399999999999994</v>
      </c>
      <c r="W30" s="9">
        <f>NORMDIST(V30,B$2,D$2,0)</f>
        <v>5.224948743160384</v>
      </c>
      <c r="Y30" s="9">
        <f>RAND()*NORMDIST(B30,B$2,D$2,0)</f>
        <v>15.780185005362943</v>
      </c>
    </row>
    <row r="31" spans="1:25" ht="12.75">
      <c r="A31" s="7">
        <f>A30+1</f>
        <v>25</v>
      </c>
      <c r="B31" s="5">
        <f>ROUND(foo+T31*bar,places)</f>
        <v>0.027</v>
      </c>
      <c r="F31" s="5">
        <f>ROUND(F30+B31,IF(H31&gt;99.1,2,3))</f>
        <v>0.924</v>
      </c>
      <c r="G31" s="7" t="s">
        <v>4</v>
      </c>
      <c r="H31" s="5">
        <f>SQRT(H30*H30+D$2*D$2)</f>
        <v>0.08999999999999997</v>
      </c>
      <c r="I31" s="5"/>
      <c r="J31" s="5">
        <f>ROUND(J30+$B31,IF(H31&gt;0.1,2,3))</f>
        <v>0.924</v>
      </c>
      <c r="K31" s="5" t="s">
        <v>4</v>
      </c>
      <c r="L31" s="5">
        <f>H31</f>
        <v>0.08999999999999997</v>
      </c>
      <c r="M31" s="5"/>
      <c r="N31" s="4">
        <f>ROUND(N30+$B31,IF(L31&gt;0.1,1,2))</f>
        <v>0.94</v>
      </c>
      <c r="O31" s="7" t="s">
        <v>4</v>
      </c>
      <c r="P31" s="4">
        <f>ROUND(H31,2)</f>
        <v>0.09</v>
      </c>
      <c r="R31" s="4">
        <f>RAND()</f>
        <v>0.07878689870423648</v>
      </c>
      <c r="S31" s="4">
        <f>RAND()</f>
        <v>0.6850494178140789</v>
      </c>
      <c r="T31" s="4">
        <f>SQRT(-2*LN(R31))*COS(twopi*S31)</f>
        <v>-0.8946611345348818</v>
      </c>
      <c r="V31" s="9">
        <f>V30+D$2/10</f>
        <v>0.014199999999999994</v>
      </c>
      <c r="W31" s="9">
        <f>NORMDIST(V31,B$2,D$2,0)</f>
        <v>6.162268593303086</v>
      </c>
      <c r="Y31" s="9">
        <f>RAND()*NORMDIST(B31,B$2,D$2,0)</f>
        <v>9.569761933695009</v>
      </c>
    </row>
    <row r="32" spans="1:25" ht="12.75">
      <c r="A32" s="7">
        <f>A31+1</f>
        <v>26</v>
      </c>
      <c r="B32" s="5">
        <f>ROUND(foo+T32*bar,places)</f>
        <v>0.057</v>
      </c>
      <c r="F32" s="5">
        <f>ROUND(F31+B32,IF(H32&gt;99.1,2,3))</f>
        <v>0.981</v>
      </c>
      <c r="G32" s="7" t="s">
        <v>4</v>
      </c>
      <c r="H32" s="5">
        <f>SQRT(H31*H31+D$2*D$2)</f>
        <v>0.09178235124467009</v>
      </c>
      <c r="I32" s="5"/>
      <c r="J32" s="5">
        <f>ROUND(J31+$B32,IF(H32&gt;0.1,2,3))</f>
        <v>0.981</v>
      </c>
      <c r="K32" s="5" t="s">
        <v>4</v>
      </c>
      <c r="L32" s="5">
        <f>H32</f>
        <v>0.09178235124467009</v>
      </c>
      <c r="M32" s="5"/>
      <c r="N32" s="4">
        <f>ROUND(N31+$B32,IF(L32&gt;0.1,1,2))</f>
        <v>1</v>
      </c>
      <c r="O32" s="7" t="s">
        <v>4</v>
      </c>
      <c r="P32" s="4">
        <f>ROUND(H32,2)</f>
        <v>0.09</v>
      </c>
      <c r="R32" s="4">
        <f>RAND()</f>
        <v>0.3603778114317861</v>
      </c>
      <c r="S32" s="4">
        <f>RAND()</f>
        <v>0.8382712760429194</v>
      </c>
      <c r="T32" s="4">
        <f>SQRT(-2*LN(R32))*COS(twopi*S32)</f>
        <v>0.7523920955002137</v>
      </c>
      <c r="V32" s="9">
        <f>V31+D$2/10</f>
        <v>0.015999999999999993</v>
      </c>
      <c r="W32" s="9">
        <f>NORMDIST(V32,B$2,D$2,0)</f>
        <v>7.195421981438426</v>
      </c>
      <c r="Y32" s="9">
        <f>RAND()*NORMDIST(B32,B$2,D$2,0)</f>
        <v>8.957944877018468</v>
      </c>
    </row>
    <row r="33" spans="1:25" ht="12.75">
      <c r="A33" s="7">
        <f>A32+1</f>
        <v>27</v>
      </c>
      <c r="B33" s="5">
        <f>ROUND(foo+T33*bar,places)</f>
        <v>0.046</v>
      </c>
      <c r="F33" s="5">
        <f>ROUND(F32+B33,IF(H33&gt;99.1,2,3))</f>
        <v>1.027</v>
      </c>
      <c r="G33" s="7" t="s">
        <v>4</v>
      </c>
      <c r="H33" s="5">
        <f>SQRT(H32*H32+D$2*D$2)</f>
        <v>0.09353074360871932</v>
      </c>
      <c r="I33" s="5"/>
      <c r="J33" s="5">
        <f>ROUND(J32+$B33,IF(H33&gt;0.1,2,3))</f>
        <v>1.027</v>
      </c>
      <c r="K33" s="5" t="s">
        <v>4</v>
      </c>
      <c r="L33" s="5">
        <f>H33</f>
        <v>0.09353074360871932</v>
      </c>
      <c r="M33" s="5"/>
      <c r="N33" s="4">
        <f>ROUND(N32+$B33,IF(L33&gt;0.1,1,2))</f>
        <v>1.05</v>
      </c>
      <c r="O33" s="7" t="s">
        <v>4</v>
      </c>
      <c r="P33" s="4">
        <f>ROUND(H33,2)</f>
        <v>0.09</v>
      </c>
      <c r="R33" s="4">
        <f>RAND()</f>
        <v>0.9679647969093377</v>
      </c>
      <c r="S33" s="4">
        <f>RAND()</f>
        <v>0.8428278596183145</v>
      </c>
      <c r="T33" s="4">
        <f>SQRT(-2*LN(R33))*COS(twopi*S33)</f>
        <v>0.1405411720847371</v>
      </c>
      <c r="V33" s="9">
        <f>V32+D$2/10</f>
        <v>0.017799999999999993</v>
      </c>
      <c r="W33" s="9">
        <f>NORMDIST(V33,B$2,D$2,0)</f>
        <v>8.318192535319156</v>
      </c>
      <c r="Y33" s="9">
        <f>RAND()*NORMDIST(B33,B$2,D$2,0)</f>
        <v>14.728828812816369</v>
      </c>
    </row>
    <row r="34" spans="1:25" ht="12.75">
      <c r="A34" s="7">
        <f>A33+1</f>
        <v>28</v>
      </c>
      <c r="B34" s="5">
        <f>ROUND(foo+T34*bar,places)</f>
        <v>0.021</v>
      </c>
      <c r="F34" s="5">
        <f>ROUND(F33+B34,IF(H34&gt;99.1,2,3))</f>
        <v>1.048</v>
      </c>
      <c r="G34" s="7" t="s">
        <v>4</v>
      </c>
      <c r="H34" s="5">
        <f>SQRT(H33*H33+D$2*D$2)</f>
        <v>0.0952470471983252</v>
      </c>
      <c r="I34" s="5"/>
      <c r="J34" s="5">
        <f>ROUND(J33+$B34,IF(H34&gt;0.1,2,3))</f>
        <v>1.048</v>
      </c>
      <c r="K34" s="5" t="s">
        <v>4</v>
      </c>
      <c r="L34" s="5">
        <f>H34</f>
        <v>0.0952470471983252</v>
      </c>
      <c r="M34" s="5"/>
      <c r="N34" s="4">
        <f>ROUND(N33+$B34,IF(L34&gt;0.1,1,2))</f>
        <v>1.07</v>
      </c>
      <c r="O34" s="7" t="s">
        <v>4</v>
      </c>
      <c r="P34" s="8">
        <f>ROUND(H34,1)</f>
        <v>0.1</v>
      </c>
      <c r="R34" s="4">
        <f>RAND()</f>
        <v>0.1516377762316184</v>
      </c>
      <c r="S34" s="4">
        <f>RAND()</f>
        <v>0.6430242656030216</v>
      </c>
      <c r="T34" s="4">
        <f>SQRT(-2*LN(R34))*COS(twopi*S34)</f>
        <v>-1.2094077203050384</v>
      </c>
      <c r="V34" s="9">
        <f>V33+D$2/10</f>
        <v>0.019599999999999992</v>
      </c>
      <c r="W34" s="9">
        <f>NORMDIST(V34,B$2,D$2,0)</f>
        <v>9.520477335989296</v>
      </c>
      <c r="Y34" s="9">
        <f>RAND()*NORMDIST(B34,B$2,D$2,0)</f>
        <v>4.612579765510007</v>
      </c>
    </row>
    <row r="35" spans="1:25" ht="12.75">
      <c r="A35" s="7">
        <f>A34+1</f>
        <v>29</v>
      </c>
      <c r="B35" s="5">
        <f>ROUND(foo+T35*bar,places)</f>
        <v>0.072</v>
      </c>
      <c r="F35" s="5">
        <f>ROUND(F34+B35,IF(H35&gt;99.1,2,3))</f>
        <v>1.12</v>
      </c>
      <c r="G35" s="7" t="s">
        <v>4</v>
      </c>
      <c r="H35" s="5">
        <f>SQRT(H34*H34+D$2*D$2)</f>
        <v>0.09693296652842102</v>
      </c>
      <c r="I35" s="5"/>
      <c r="J35" s="5">
        <f>ROUND(J34+$B35,IF(H35&gt;0.1,2,3))</f>
        <v>1.12</v>
      </c>
      <c r="K35" s="5" t="s">
        <v>4</v>
      </c>
      <c r="L35" s="5">
        <f>H35</f>
        <v>0.09693296652842102</v>
      </c>
      <c r="M35" s="5"/>
      <c r="N35" s="4">
        <f>ROUND(N34+$B35,IF(L35&gt;0.1,1,2))</f>
        <v>1.14</v>
      </c>
      <c r="O35" s="7" t="s">
        <v>4</v>
      </c>
      <c r="P35" s="8">
        <f>ROUND(H35,1)</f>
        <v>0.1</v>
      </c>
      <c r="R35" s="4">
        <f>RAND()</f>
        <v>0.24778764064295616</v>
      </c>
      <c r="S35" s="4">
        <f>RAND()</f>
        <v>0.9622785063848435</v>
      </c>
      <c r="T35" s="4">
        <f>SQRT(-2*LN(R35))*COS(twopi*S35)</f>
        <v>1.6237403455813155</v>
      </c>
      <c r="V35" s="9">
        <f>V34+D$2/10</f>
        <v>0.021399999999999992</v>
      </c>
      <c r="W35" s="9">
        <f>NORMDIST(V35,B$2,D$2,0)</f>
        <v>10.788114165734047</v>
      </c>
      <c r="Y35" s="9">
        <f>RAND()*NORMDIST(B35,B$2,D$2,0)</f>
        <v>1.7205363598809744</v>
      </c>
    </row>
    <row r="36" spans="1:25" ht="12.75">
      <c r="A36" s="7">
        <f>A35+1</f>
        <v>30</v>
      </c>
      <c r="B36" s="5">
        <f>ROUND(foo+T36*bar,places)</f>
        <v>0.056</v>
      </c>
      <c r="F36" s="5">
        <f>ROUND(F35+B36,IF(H36&gt;99.1,2,3))</f>
        <v>1.176</v>
      </c>
      <c r="G36" s="7" t="s">
        <v>4</v>
      </c>
      <c r="H36" s="5">
        <f>SQRT(H35*H35+D$2*D$2)</f>
        <v>0.09859006035092985</v>
      </c>
      <c r="I36" s="5"/>
      <c r="J36" s="5">
        <f>ROUND(J35+$B36,IF(H36&gt;0.1,2,3))</f>
        <v>1.176</v>
      </c>
      <c r="K36" s="5" t="s">
        <v>4</v>
      </c>
      <c r="L36" s="5">
        <f>H36</f>
        <v>0.09859006035092985</v>
      </c>
      <c r="M36" s="5"/>
      <c r="N36" s="4">
        <f>ROUND(N35+$B36,IF(L36&gt;0.1,1,2))</f>
        <v>1.2</v>
      </c>
      <c r="O36" s="7" t="s">
        <v>4</v>
      </c>
      <c r="P36" s="8">
        <f>ROUND(H36,1)</f>
        <v>0.1</v>
      </c>
      <c r="R36" s="4">
        <f>RAND()</f>
        <v>0.6795747479980633</v>
      </c>
      <c r="S36" s="4">
        <f>RAND()</f>
        <v>0.9050349512594611</v>
      </c>
      <c r="T36" s="4">
        <f>SQRT(-2*LN(R36))*COS(twopi*S36)</f>
        <v>0.7270817666132579</v>
      </c>
      <c r="V36" s="9">
        <f>V35+D$2/10</f>
        <v>0.02319999999999999</v>
      </c>
      <c r="W36" s="9">
        <f>NORMDIST(V36,B$2,D$2,0)</f>
        <v>12.102898724030585</v>
      </c>
      <c r="Y36" s="9">
        <f>RAND()*NORMDIST(B36,B$2,D$2,0)</f>
        <v>5.751157253436053</v>
      </c>
    </row>
    <row r="37" spans="1:25" ht="12.75">
      <c r="A37" s="7">
        <f>A36+1</f>
        <v>31</v>
      </c>
      <c r="B37" s="5">
        <f>ROUND(foo+T37*bar,places)</f>
        <v>0.046</v>
      </c>
      <c r="F37" s="5">
        <f>ROUND(F36+B37,IF(H37&gt;99.1,2,3))</f>
        <v>1.222</v>
      </c>
      <c r="G37" s="7" t="s">
        <v>4</v>
      </c>
      <c r="H37" s="5">
        <f>SQRT(H36*H36+D$2*D$2)</f>
        <v>0.10021975853094034</v>
      </c>
      <c r="I37" s="5"/>
      <c r="J37" s="4">
        <f>ROUND(J36+$B37,IF(H37&gt;0.1,2,3))</f>
        <v>1.22</v>
      </c>
      <c r="K37" s="5" t="s">
        <v>4</v>
      </c>
      <c r="L37" s="4">
        <f>ROUND(H37,2)</f>
        <v>0.1</v>
      </c>
      <c r="N37" s="8">
        <f>ROUND(N36+$B37,IF(L37&gt;0.1,1,2))</f>
        <v>1.25</v>
      </c>
      <c r="O37" s="7" t="s">
        <v>4</v>
      </c>
      <c r="P37" s="8">
        <f>ROUND(H37,1)</f>
        <v>0.1</v>
      </c>
      <c r="R37" s="4">
        <f>RAND()</f>
        <v>0.9758936853888182</v>
      </c>
      <c r="S37" s="4">
        <f>RAND()</f>
        <v>0.867731448052082</v>
      </c>
      <c r="T37" s="4">
        <f>SQRT(-2*LN(R37))*COS(twopi*S37)</f>
        <v>0.14891573877905748</v>
      </c>
      <c r="V37" s="9">
        <f>V36+D$2/10</f>
        <v>0.02499999999999999</v>
      </c>
      <c r="W37" s="9">
        <f>NORMDIST(V37,B$2,D$2,0)</f>
        <v>13.442818028841295</v>
      </c>
      <c r="Y37" s="9">
        <f>RAND()*NORMDIST(B37,B$2,D$2,0)</f>
        <v>18.474514915767568</v>
      </c>
    </row>
    <row r="38" spans="1:25" ht="12.75">
      <c r="A38" s="7">
        <f>A37+1</f>
        <v>32</v>
      </c>
      <c r="B38" s="5">
        <f>ROUND(foo+T38*bar,places)</f>
        <v>0.051</v>
      </c>
      <c r="F38" s="5">
        <f>ROUND(F37+B38,IF(H38&gt;99.1,2,3))</f>
        <v>1.273</v>
      </c>
      <c r="G38" s="7" t="s">
        <v>4</v>
      </c>
      <c r="H38" s="5">
        <f>SQRT(H37*H37+D$2*D$2)</f>
        <v>0.10182337649086279</v>
      </c>
      <c r="I38" s="5"/>
      <c r="J38" s="4">
        <f>ROUND(J37+$B38,IF(H38&gt;0.1,2,3))</f>
        <v>1.27</v>
      </c>
      <c r="K38" s="5" t="s">
        <v>4</v>
      </c>
      <c r="L38" s="4">
        <f>ROUND(H38,2)</f>
        <v>0.1</v>
      </c>
      <c r="N38" s="8">
        <f>ROUND(N37+$B38,IF(L38&gt;0.1,1,2))</f>
        <v>1.3</v>
      </c>
      <c r="O38" s="7" t="s">
        <v>4</v>
      </c>
      <c r="P38" s="8">
        <f>ROUND(H38,1)</f>
        <v>0.1</v>
      </c>
      <c r="R38" s="4">
        <f>RAND()</f>
        <v>0.24546994270745554</v>
      </c>
      <c r="S38" s="4">
        <f>RAND()</f>
        <v>0.2086763695276125</v>
      </c>
      <c r="T38" s="4">
        <f>SQRT(-2*LN(R38))*COS(twopi*S38)</f>
        <v>0.4303046313614561</v>
      </c>
      <c r="V38" s="9">
        <f>V37+D$2/10</f>
        <v>0.02679999999999999</v>
      </c>
      <c r="W38" s="9">
        <f>NORMDIST(V38,B$2,D$2,0)</f>
        <v>14.782513883264155</v>
      </c>
      <c r="Y38" s="9">
        <f>RAND()*NORMDIST(B38,B$2,D$2,0)</f>
        <v>2.263017248319235</v>
      </c>
    </row>
    <row r="39" spans="1:25" ht="12.75">
      <c r="A39" s="7">
        <f>A38+1</f>
        <v>33</v>
      </c>
      <c r="B39" s="5">
        <f>ROUND(foo+T39*bar,places)</f>
        <v>0.087</v>
      </c>
      <c r="F39" s="5">
        <f>ROUND(F38+B39,IF(H39&gt;99.1,2,3))</f>
        <v>1.36</v>
      </c>
      <c r="G39" s="7" t="s">
        <v>4</v>
      </c>
      <c r="H39" s="5">
        <f>SQRT(H38*H38+D$2*D$2)</f>
        <v>0.10340212763768446</v>
      </c>
      <c r="I39" s="5"/>
      <c r="J39" s="4">
        <f>ROUND(J38+$B39,IF(H39&gt;0.1,2,3))</f>
        <v>1.36</v>
      </c>
      <c r="K39" s="5" t="s">
        <v>4</v>
      </c>
      <c r="L39" s="4">
        <f>ROUND(H39,2)</f>
        <v>0.1</v>
      </c>
      <c r="N39" s="8">
        <f>ROUND(N38+$B39,IF(L39&gt;0.1,1,2))</f>
        <v>1.39</v>
      </c>
      <c r="O39" s="7" t="s">
        <v>4</v>
      </c>
      <c r="P39" s="8">
        <f>ROUND(H39,1)</f>
        <v>0.1</v>
      </c>
      <c r="R39" s="4">
        <f>RAND()</f>
        <v>0.04912303378694537</v>
      </c>
      <c r="S39" s="4">
        <f>RAND()</f>
        <v>0.9778143382590947</v>
      </c>
      <c r="T39" s="4">
        <f>SQRT(-2*LN(R39))*COS(twopi*S39)</f>
        <v>2.431152136968112</v>
      </c>
      <c r="V39" s="9">
        <f>V38+D$2/10</f>
        <v>0.02859999999999999</v>
      </c>
      <c r="W39" s="9">
        <f>NORMDIST(V39,B$2,D$2,0)</f>
        <v>16.093975153415705</v>
      </c>
      <c r="Y39" s="9">
        <f>RAND()*NORMDIST(B39,B$2,D$2,0)</f>
        <v>0.42818457194213305</v>
      </c>
    </row>
    <row r="40" spans="1:25" ht="12.75">
      <c r="A40" s="7">
        <f>A39+1</f>
        <v>34</v>
      </c>
      <c r="B40" s="5">
        <f>ROUND(foo+T40*bar,places)</f>
        <v>0.015</v>
      </c>
      <c r="F40" s="5">
        <f>ROUND(F39+B40,IF(H40&gt;99.1,2,3))</f>
        <v>1.375</v>
      </c>
      <c r="G40" s="7" t="s">
        <v>4</v>
      </c>
      <c r="H40" s="5">
        <f>SQRT(H39*H39+D$2*D$2)</f>
        <v>0.10495713410721536</v>
      </c>
      <c r="I40" s="5"/>
      <c r="J40" s="4">
        <f>ROUND(J39+$B40,IF(H40&gt;0.1,2,3))</f>
        <v>1.38</v>
      </c>
      <c r="K40" s="5" t="s">
        <v>4</v>
      </c>
      <c r="L40" s="4">
        <f>ROUND(H40,2)</f>
        <v>0.1</v>
      </c>
      <c r="N40" s="8">
        <f>ROUND(N39+$B40,IF(L40&gt;0.1,1,2))</f>
        <v>1.41</v>
      </c>
      <c r="O40" s="7" t="s">
        <v>4</v>
      </c>
      <c r="P40" s="8">
        <f>ROUND(H40,1)</f>
        <v>0.1</v>
      </c>
      <c r="R40" s="4">
        <f>RAND()</f>
        <v>0.28386015671610204</v>
      </c>
      <c r="S40" s="4">
        <f>RAND()</f>
        <v>0.543401150495176</v>
      </c>
      <c r="T40" s="4">
        <f>SQRT(-2*LN(R40))*COS(twopi*S40)</f>
        <v>-1.5283503683440696</v>
      </c>
      <c r="V40" s="9">
        <f>V39+D$2/10</f>
        <v>0.03039999999999999</v>
      </c>
      <c r="W40" s="9">
        <f>NORMDIST(V40,B$2,D$2,0)</f>
        <v>17.347440742597843</v>
      </c>
      <c r="Y40" s="9">
        <f>RAND()*NORMDIST(B40,B$2,D$2,0)</f>
        <v>3.6391042068048973</v>
      </c>
    </row>
    <row r="41" spans="1:25" ht="12.75">
      <c r="A41" s="7">
        <f>A40+1</f>
        <v>35</v>
      </c>
      <c r="B41" s="5">
        <f>ROUND(foo+T41*bar,places)</f>
        <v>0.043</v>
      </c>
      <c r="F41" s="5">
        <f>ROUND(F40+B41,IF(H41&gt;99.1,2,3))</f>
        <v>1.418</v>
      </c>
      <c r="G41" s="7" t="s">
        <v>4</v>
      </c>
      <c r="H41" s="5">
        <f>SQRT(H40*H40+D$2*D$2)</f>
        <v>0.10648943609579303</v>
      </c>
      <c r="I41" s="5"/>
      <c r="J41" s="4">
        <f>ROUND(J40+$B41,IF(H41&gt;0.1,2,3))</f>
        <v>1.42</v>
      </c>
      <c r="K41" s="5" t="s">
        <v>4</v>
      </c>
      <c r="L41" s="4">
        <f>ROUND(H41,2)</f>
        <v>0.11</v>
      </c>
      <c r="N41" s="8">
        <f>ROUND(N40+$B41,IF(L41&gt;0.1,1,2))</f>
        <v>1.5</v>
      </c>
      <c r="O41" s="7" t="s">
        <v>4</v>
      </c>
      <c r="P41" s="8">
        <f>ROUND(H41,1)</f>
        <v>0.1</v>
      </c>
      <c r="R41" s="4">
        <f>RAND()</f>
        <v>0.9527018730794091</v>
      </c>
      <c r="S41" s="4">
        <f>RAND()</f>
        <v>0.7429462007990117</v>
      </c>
      <c r="T41" s="4">
        <f>SQRT(-2*LN(R41))*COS(twopi*S41)</f>
        <v>-0.013792317446456778</v>
      </c>
      <c r="V41" s="9">
        <f>V40+D$2/10</f>
        <v>0.03219999999999999</v>
      </c>
      <c r="W41" s="9">
        <f>NORMDIST(V41,B$2,D$2,0)</f>
        <v>18.512477938433314</v>
      </c>
      <c r="Y41" s="9">
        <f>RAND()*NORMDIST(B41,B$2,D$2,0)</f>
        <v>10.53028314234023</v>
      </c>
    </row>
    <row r="42" spans="1:25" ht="12.75">
      <c r="A42" s="7">
        <f>A41+1</f>
        <v>36</v>
      </c>
      <c r="B42" s="5">
        <f>ROUND(foo+T42*bar,places)</f>
        <v>0.042</v>
      </c>
      <c r="F42" s="5">
        <f>ROUND(F41+B42,IF(H42&gt;99.1,2,3))</f>
        <v>1.46</v>
      </c>
      <c r="G42" s="7" t="s">
        <v>4</v>
      </c>
      <c r="H42" s="5">
        <f>SQRT(H41*H41+D$2*D$2)</f>
        <v>0.10799999999999994</v>
      </c>
      <c r="I42" s="5"/>
      <c r="J42" s="4">
        <f>ROUND(J41+$B42,IF(H42&gt;0.1,2,3))</f>
        <v>1.46</v>
      </c>
      <c r="K42" s="5" t="s">
        <v>4</v>
      </c>
      <c r="L42" s="4">
        <f>ROUND(H42,2)</f>
        <v>0.11</v>
      </c>
      <c r="N42" s="8">
        <f>ROUND(N41+$B42,IF(L42&gt;0.1,1,2))</f>
        <v>1.5</v>
      </c>
      <c r="O42" s="7" t="s">
        <v>4</v>
      </c>
      <c r="P42" s="8">
        <f>ROUND(H42,1)</f>
        <v>0.1</v>
      </c>
      <c r="R42" s="4">
        <f>RAND()</f>
        <v>0.3619341712606508</v>
      </c>
      <c r="S42" s="4">
        <f>RAND()</f>
        <v>0.2561961490330418</v>
      </c>
      <c r="T42" s="4">
        <f>SQRT(-2*LN(R42))*COS(twopi*S42)</f>
        <v>-0.05549022178124621</v>
      </c>
      <c r="V42" s="9">
        <f>V41+D$2/10</f>
        <v>0.033999999999999996</v>
      </c>
      <c r="W42" s="9">
        <f>NORMDIST(V42,B$2,D$2,0)</f>
        <v>19.559184820238862</v>
      </c>
      <c r="Y42" s="9">
        <f>RAND()*NORMDIST(B42,B$2,D$2,0)</f>
        <v>15.075910649432382</v>
      </c>
    </row>
    <row r="43" spans="1:25" ht="12.75">
      <c r="A43" s="7">
        <f>A42+1</f>
        <v>37</v>
      </c>
      <c r="B43" s="5">
        <f>ROUND(foo+T43*bar,places)</f>
        <v>0.079</v>
      </c>
      <c r="F43" s="5">
        <f>ROUND(F42+B43,IF(H43&gt;99.1,2,3))</f>
        <v>1.539</v>
      </c>
      <c r="G43" s="7" t="s">
        <v>4</v>
      </c>
      <c r="H43" s="5">
        <f>SQRT(H42*H42+D$2*D$2)</f>
        <v>0.1094897255453679</v>
      </c>
      <c r="I43" s="5"/>
      <c r="J43" s="4">
        <f>ROUND(J42+$B43,IF(H43&gt;0.1,2,3))</f>
        <v>1.54</v>
      </c>
      <c r="K43" s="5" t="s">
        <v>4</v>
      </c>
      <c r="L43" s="4">
        <f>ROUND(H43,2)</f>
        <v>0.11</v>
      </c>
      <c r="N43" s="8">
        <f>ROUND(N42+$B43,IF(L43&gt;0.1,1,2))</f>
        <v>1.6</v>
      </c>
      <c r="O43" s="7" t="s">
        <v>4</v>
      </c>
      <c r="P43" s="8">
        <f>ROUND(H43,1)</f>
        <v>0.1</v>
      </c>
      <c r="R43" s="4">
        <f>RAND()</f>
        <v>0.09622506821670576</v>
      </c>
      <c r="S43" s="4">
        <f>RAND()</f>
        <v>0.0631440476761736</v>
      </c>
      <c r="T43" s="4">
        <f>SQRT(-2*LN(R43))*COS(twopi*S43)</f>
        <v>1.9957447028019604</v>
      </c>
      <c r="V43" s="9">
        <f>V42+D$2/10</f>
        <v>0.0358</v>
      </c>
      <c r="W43" s="9">
        <f>NORMDIST(V43,B$2,D$2,0)</f>
        <v>20.459452239073524</v>
      </c>
      <c r="Y43" s="9">
        <f>RAND()*NORMDIST(B43,B$2,D$2,0)</f>
        <v>2.7388724898870027</v>
      </c>
    </row>
    <row r="44" spans="1:25" ht="12.75">
      <c r="A44" s="7">
        <f>A43+1</f>
        <v>38</v>
      </c>
      <c r="B44" s="5">
        <f>ROUND(foo+T44*bar,places)</f>
        <v>0.023</v>
      </c>
      <c r="F44" s="5">
        <f>ROUND(F43+B44,IF(H44&gt;99.1,2,3))</f>
        <v>1.562</v>
      </c>
      <c r="G44" s="7" t="s">
        <v>4</v>
      </c>
      <c r="H44" s="5">
        <f>SQRT(H43*H43+D$2*D$2)</f>
        <v>0.11095945205344152</v>
      </c>
      <c r="I44" s="5"/>
      <c r="J44" s="4">
        <f>ROUND(J43+$B44,IF(H44&gt;0.1,2,3))</f>
        <v>1.56</v>
      </c>
      <c r="K44" s="5" t="s">
        <v>4</v>
      </c>
      <c r="L44" s="4">
        <f>ROUND(H44,2)</f>
        <v>0.11</v>
      </c>
      <c r="N44" s="8">
        <f>ROUND(N43+$B44,IF(L44&gt;0.1,1,2))</f>
        <v>1.6</v>
      </c>
      <c r="O44" s="7" t="s">
        <v>4</v>
      </c>
      <c r="P44" s="8">
        <f>ROUND(H44,1)</f>
        <v>0.1</v>
      </c>
      <c r="R44" s="4">
        <f>RAND()</f>
        <v>0.24382531385528794</v>
      </c>
      <c r="S44" s="4">
        <f>RAND()</f>
        <v>0.6368247456631461</v>
      </c>
      <c r="T44" s="4">
        <f>SQRT(-2*LN(R44))*COS(twopi*S44)</f>
        <v>-1.0965230253481764</v>
      </c>
      <c r="V44" s="9">
        <f>V43+D$2/10</f>
        <v>0.0376</v>
      </c>
      <c r="W44" s="9">
        <f>NORMDIST(V44,B$2,D$2,0)</f>
        <v>21.18821197002912</v>
      </c>
      <c r="Y44" s="9">
        <f>RAND()*NORMDIST(B44,B$2,D$2,0)</f>
        <v>5.353363708423196</v>
      </c>
    </row>
    <row r="45" spans="1:25" ht="12.75">
      <c r="A45" s="7">
        <f>A44+1</f>
        <v>39</v>
      </c>
      <c r="B45" s="5">
        <f>ROUND(foo+T45*bar,places)</f>
        <v>0.033</v>
      </c>
      <c r="F45" s="5">
        <f>ROUND(F44+B45,IF(H45&gt;99.1,2,3))</f>
        <v>1.595</v>
      </c>
      <c r="G45" s="7" t="s">
        <v>4</v>
      </c>
      <c r="H45" s="5">
        <f>SQRT(H44*H44+D$2*D$2)</f>
        <v>0.1124099639711711</v>
      </c>
      <c r="I45" s="5"/>
      <c r="J45" s="4">
        <f>ROUND(J44+$B45,IF(H45&gt;0.1,2,3))</f>
        <v>1.59</v>
      </c>
      <c r="K45" s="5" t="s">
        <v>4</v>
      </c>
      <c r="L45" s="4">
        <f>ROUND(H45,2)</f>
        <v>0.11</v>
      </c>
      <c r="N45" s="8">
        <f>ROUND(N44+$B45,IF(L45&gt;0.1,1,2))</f>
        <v>1.6</v>
      </c>
      <c r="O45" s="7" t="s">
        <v>4</v>
      </c>
      <c r="P45" s="8">
        <f>ROUND(H45,1)</f>
        <v>0.1</v>
      </c>
      <c r="R45" s="4">
        <f>RAND()</f>
        <v>0.6298010263202861</v>
      </c>
      <c r="S45" s="4">
        <f>RAND()</f>
        <v>0.34472923272599587</v>
      </c>
      <c r="T45" s="4">
        <f>SQRT(-2*LN(R45))*COS(twopi*S45)</f>
        <v>-0.5391537289213663</v>
      </c>
      <c r="V45" s="9">
        <f>V44+D$2/10</f>
        <v>0.039400000000000004</v>
      </c>
      <c r="W45" s="9">
        <f>NORMDIST(V45,B$2,D$2,0)</f>
        <v>21.724594109747553</v>
      </c>
      <c r="Y45" s="9">
        <f>RAND()*NORMDIST(B45,B$2,D$2,0)</f>
        <v>3.944473840533238</v>
      </c>
    </row>
    <row r="46" spans="1:25" ht="12.75">
      <c r="A46" s="7">
        <f>A45+1</f>
        <v>40</v>
      </c>
      <c r="B46" s="5">
        <f>ROUND(foo+T46*bar,places)</f>
        <v>0.042</v>
      </c>
      <c r="F46" s="5">
        <f>ROUND(F45+B46,IF(H46&gt;99.1,2,3))</f>
        <v>1.637</v>
      </c>
      <c r="G46" s="7" t="s">
        <v>4</v>
      </c>
      <c r="H46" s="5">
        <f>SQRT(H45*H45+D$2*D$2)</f>
        <v>0.11384199576606159</v>
      </c>
      <c r="I46" s="5"/>
      <c r="J46" s="4">
        <f>ROUND(J45+$B46,IF(H46&gt;0.1,2,3))</f>
        <v>1.63</v>
      </c>
      <c r="K46" s="5" t="s">
        <v>4</v>
      </c>
      <c r="L46" s="4">
        <f>ROUND(H46,2)</f>
        <v>0.11</v>
      </c>
      <c r="N46" s="8">
        <f>ROUND(N45+$B46,IF(L46&gt;0.1,1,2))</f>
        <v>1.6</v>
      </c>
      <c r="O46" s="7" t="s">
        <v>4</v>
      </c>
      <c r="P46" s="8">
        <f>ROUND(H46,1)</f>
        <v>0.1</v>
      </c>
      <c r="R46" s="4">
        <f>RAND()</f>
        <v>0.9436795475979118</v>
      </c>
      <c r="S46" s="4">
        <f>RAND()</f>
        <v>0.27130028660783767</v>
      </c>
      <c r="T46" s="4">
        <f>SQRT(-2*LN(R46))*COS(twopi*S46)</f>
        <v>-0.045433855600363796</v>
      </c>
      <c r="V46" s="9">
        <f>V45+D$2/10</f>
        <v>0.04120000000000001</v>
      </c>
      <c r="W46" s="9">
        <f>NORMDIST(V46,B$2,D$2,0)</f>
        <v>22.052919304278436</v>
      </c>
      <c r="Y46" s="9">
        <f>RAND()*NORMDIST(B46,B$2,D$2,0)</f>
        <v>17.241670463626974</v>
      </c>
    </row>
    <row r="47" spans="1:25" ht="12.75">
      <c r="A47" s="7">
        <f>A46+1</f>
        <v>41</v>
      </c>
      <c r="B47" s="5">
        <f>ROUND(foo+T47*bar,places)</f>
        <v>0.063</v>
      </c>
      <c r="F47" s="5">
        <f>ROUND(F46+B47,IF(H47&gt;99.1,2,3))</f>
        <v>1.7</v>
      </c>
      <c r="G47" s="7" t="s">
        <v>4</v>
      </c>
      <c r="H47" s="5">
        <f>SQRT(H46*H46+D$2*D$2)</f>
        <v>0.11525623627379121</v>
      </c>
      <c r="I47" s="5"/>
      <c r="J47" s="4">
        <f>ROUND(J46+$B47,IF(H47&gt;0.1,2,3))</f>
        <v>1.69</v>
      </c>
      <c r="K47" s="5" t="s">
        <v>4</v>
      </c>
      <c r="L47" s="4">
        <f>ROUND(H47,2)</f>
        <v>0.12</v>
      </c>
      <c r="N47" s="8">
        <f>ROUND(N46+$B47,IF(L47&gt;0.1,1,2))</f>
        <v>1.7</v>
      </c>
      <c r="O47" s="7" t="s">
        <v>4</v>
      </c>
      <c r="P47" s="8">
        <f>ROUND(H47,1)</f>
        <v>0.1</v>
      </c>
      <c r="R47" s="4">
        <f>RAND()</f>
        <v>0.4925809466759348</v>
      </c>
      <c r="S47" s="4">
        <f>RAND()</f>
        <v>0.04939572777888512</v>
      </c>
      <c r="T47" s="4">
        <f>SQRT(-2*LN(R47))*COS(twopi*S47)</f>
        <v>1.1331824616431425</v>
      </c>
      <c r="V47" s="9">
        <f>V46+D$2/10</f>
        <v>0.04300000000000001</v>
      </c>
      <c r="W47" s="9">
        <f>NORMDIST(V47,B$2,D$2,0)</f>
        <v>22.16346002230182</v>
      </c>
      <c r="Y47" s="9">
        <f>RAND()*NORMDIST(B47,B$2,D$2,0)</f>
        <v>6.131436737421135</v>
      </c>
    </row>
    <row r="48" spans="1:25" ht="12.75">
      <c r="A48" s="7">
        <f>A47+1</f>
        <v>42</v>
      </c>
      <c r="B48" s="5">
        <f>ROUND(foo+T48*bar,places)</f>
        <v>0.05</v>
      </c>
      <c r="F48" s="5">
        <f>ROUND(F47+B48,IF(H48&gt;99.1,2,3))</f>
        <v>1.75</v>
      </c>
      <c r="G48" s="7" t="s">
        <v>4</v>
      </c>
      <c r="H48" s="5">
        <f>SQRT(H47*H47+D$2*D$2)</f>
        <v>0.11665333257134142</v>
      </c>
      <c r="I48" s="5"/>
      <c r="J48" s="4">
        <f>ROUND(J47+$B48,IF(H48&gt;0.1,2,3))</f>
        <v>1.74</v>
      </c>
      <c r="K48" s="5" t="s">
        <v>4</v>
      </c>
      <c r="L48" s="4">
        <f>ROUND(H48,2)</f>
        <v>0.12</v>
      </c>
      <c r="N48" s="8">
        <f>ROUND(N47+$B48,IF(L48&gt;0.1,1,2))</f>
        <v>1.8</v>
      </c>
      <c r="O48" s="7" t="s">
        <v>4</v>
      </c>
      <c r="P48" s="8">
        <f>ROUND(H48,1)</f>
        <v>0.1</v>
      </c>
      <c r="R48" s="4">
        <f>RAND()</f>
        <v>0.8469448584195817</v>
      </c>
      <c r="S48" s="4">
        <f>RAND()</f>
        <v>0.13353877719275956</v>
      </c>
      <c r="T48" s="4">
        <f>SQRT(-2*LN(R48))*COS(twopi*S48)</f>
        <v>0.38513503103819763</v>
      </c>
      <c r="V48" s="9">
        <f>V47+D$2/10</f>
        <v>0.04480000000000001</v>
      </c>
      <c r="W48" s="9">
        <f>NORMDIST(V48,B$2,D$2,0)</f>
        <v>22.052919304278433</v>
      </c>
      <c r="Y48" s="9">
        <f>RAND()*NORMDIST(B48,B$2,D$2,0)</f>
        <v>7.961468475032407</v>
      </c>
    </row>
    <row r="49" spans="1:25" ht="12.75">
      <c r="A49" s="7">
        <f>A48+1</f>
        <v>43</v>
      </c>
      <c r="B49" s="5">
        <f>ROUND(foo+T49*bar,places)</f>
        <v>0.03</v>
      </c>
      <c r="F49" s="5">
        <f>ROUND(F48+B49,IF(H49&gt;99.1,2,3))</f>
        <v>1.78</v>
      </c>
      <c r="G49" s="7" t="s">
        <v>4</v>
      </c>
      <c r="H49" s="5">
        <f>SQRT(H48*H48+D$2*D$2)</f>
        <v>0.11803389343743595</v>
      </c>
      <c r="I49" s="5"/>
      <c r="J49" s="4">
        <f>ROUND(J48+$B49,IF(H49&gt;0.1,2,3))</f>
        <v>1.77</v>
      </c>
      <c r="K49" s="5" t="s">
        <v>4</v>
      </c>
      <c r="L49" s="4">
        <f>ROUND(H49,2)</f>
        <v>0.12</v>
      </c>
      <c r="N49" s="8">
        <f>ROUND(N48+$B49,IF(L49&gt;0.1,1,2))</f>
        <v>1.8</v>
      </c>
      <c r="O49" s="7" t="s">
        <v>4</v>
      </c>
      <c r="P49" s="8">
        <f>ROUND(H49,1)</f>
        <v>0.1</v>
      </c>
      <c r="R49" s="4">
        <f>RAND()</f>
        <v>0.7469573477603918</v>
      </c>
      <c r="S49" s="4">
        <f>RAND()</f>
        <v>0.4509639109796896</v>
      </c>
      <c r="T49" s="4">
        <f>SQRT(-2*LN(R49))*COS(twopi*S49)</f>
        <v>-0.7278979570875178</v>
      </c>
      <c r="V49" s="9">
        <f>V48+D$2/10</f>
        <v>0.046600000000000016</v>
      </c>
      <c r="W49" s="9">
        <f>NORMDIST(V49,B$2,D$2,0)</f>
        <v>21.724594109747546</v>
      </c>
      <c r="Y49" s="9">
        <f>RAND()*NORMDIST(B49,B$2,D$2,0)</f>
        <v>13.015406041910312</v>
      </c>
    </row>
    <row r="50" spans="1:25" ht="12.75">
      <c r="A50" s="7">
        <f>A49+1</f>
        <v>44</v>
      </c>
      <c r="B50" s="5">
        <f>ROUND(foo+T50*bar,places)</f>
        <v>0.041</v>
      </c>
      <c r="F50" s="5">
        <f>ROUND(F49+B50,IF(H50&gt;99.1,2,3))</f>
        <v>1.821</v>
      </c>
      <c r="G50" s="7" t="s">
        <v>4</v>
      </c>
      <c r="H50" s="5">
        <f>SQRT(H49*H49+D$2*D$2)</f>
        <v>0.11939849245279434</v>
      </c>
      <c r="I50" s="5"/>
      <c r="J50" s="4">
        <f>ROUND(J49+$B50,IF(H50&gt;0.1,2,3))</f>
        <v>1.81</v>
      </c>
      <c r="K50" s="5" t="s">
        <v>4</v>
      </c>
      <c r="L50" s="4">
        <f>ROUND(H50,2)</f>
        <v>0.12</v>
      </c>
      <c r="N50" s="8">
        <f>ROUND(N49+$B50,IF(L50&gt;0.1,1,2))</f>
        <v>1.8</v>
      </c>
      <c r="O50" s="7" t="s">
        <v>4</v>
      </c>
      <c r="P50" s="8">
        <f>ROUND(H50,1)</f>
        <v>0.1</v>
      </c>
      <c r="R50" s="4">
        <f>RAND()</f>
        <v>0.6126184624822167</v>
      </c>
      <c r="S50" s="4">
        <f>RAND()</f>
        <v>0.7339653058341975</v>
      </c>
      <c r="T50" s="4">
        <f>SQRT(-2*LN(R50))*COS(twopi*S50)</f>
        <v>-0.09956905125275493</v>
      </c>
      <c r="V50" s="9">
        <f>V49+D$2/10</f>
        <v>0.04840000000000002</v>
      </c>
      <c r="W50" s="9">
        <f>NORMDIST(V50,B$2,D$2,0)</f>
        <v>21.188211970029112</v>
      </c>
      <c r="Y50" s="9">
        <f>RAND()*NORMDIST(B50,B$2,D$2,0)</f>
        <v>16.241509799759182</v>
      </c>
    </row>
    <row r="51" spans="1:25" ht="12.75">
      <c r="A51" s="7">
        <f>A50+1</f>
        <v>45</v>
      </c>
      <c r="B51" s="5">
        <f>ROUND(foo+T51*bar,places)</f>
        <v>0.062</v>
      </c>
      <c r="F51" s="5">
        <f>ROUND(F50+B51,IF(H51&gt;99.1,2,3))</f>
        <v>1.883</v>
      </c>
      <c r="G51" s="7" t="s">
        <v>4</v>
      </c>
      <c r="H51" s="5">
        <f>SQRT(H50*H50+D$2*D$2)</f>
        <v>0.12074767078498859</v>
      </c>
      <c r="I51" s="5"/>
      <c r="J51" s="4">
        <f>ROUND(J50+$B51,IF(H51&gt;0.1,2,3))</f>
        <v>1.87</v>
      </c>
      <c r="K51" s="4" t="s">
        <v>4</v>
      </c>
      <c r="L51" s="4">
        <f>ROUND(H51,2)</f>
        <v>0.12</v>
      </c>
      <c r="N51" s="8">
        <f>ROUND(N50+$B51,IF(L51&gt;0.1,1,2))</f>
        <v>1.9</v>
      </c>
      <c r="O51" s="8" t="s">
        <v>4</v>
      </c>
      <c r="P51" s="8">
        <f>ROUND(H51,1)</f>
        <v>0.1</v>
      </c>
      <c r="R51" s="4">
        <f>RAND()</f>
        <v>0.45647799737466926</v>
      </c>
      <c r="S51" s="4">
        <f>RAND()</f>
        <v>0.9144119912551725</v>
      </c>
      <c r="T51" s="4">
        <f>SQRT(-2*LN(R51))*COS(twopi*S51)</f>
        <v>1.075604460018751</v>
      </c>
      <c r="V51" s="9">
        <f>V50+D$2/10</f>
        <v>0.05020000000000002</v>
      </c>
      <c r="W51" s="9">
        <f>NORMDIST(V51,B$2,D$2,0)</f>
        <v>20.459452239073507</v>
      </c>
      <c r="Y51" s="9">
        <f>RAND()*NORMDIST(B51,B$2,D$2,0)</f>
        <v>4.95670987843006</v>
      </c>
    </row>
    <row r="52" spans="1:25" ht="12.75">
      <c r="A52" s="7">
        <f>A51+1</f>
        <v>46</v>
      </c>
      <c r="B52" s="5">
        <f>ROUND(foo+T52*bar,places)</f>
        <v>0.071</v>
      </c>
      <c r="F52" s="5">
        <f>ROUND(F51+B52,IF(H52&gt;99.1,2,3))</f>
        <v>1.954</v>
      </c>
      <c r="G52" s="7" t="s">
        <v>4</v>
      </c>
      <c r="H52" s="5">
        <f>SQRT(H51*H51+D$2*D$2)</f>
        <v>0.12208193969625478</v>
      </c>
      <c r="I52" s="5"/>
      <c r="J52" s="4">
        <f>ROUND(J51+$B52,IF(H52&gt;0.1,2,3))</f>
        <v>1.94</v>
      </c>
      <c r="K52" s="4" t="s">
        <v>4</v>
      </c>
      <c r="L52" s="4">
        <f>ROUND(H52,2)</f>
        <v>0.12</v>
      </c>
      <c r="N52" s="8">
        <f>ROUND(N51+$B52,IF(L52&gt;0.1,1,2))</f>
        <v>2</v>
      </c>
      <c r="O52" s="8" t="s">
        <v>4</v>
      </c>
      <c r="P52" s="8">
        <f>ROUND(H52,1)</f>
        <v>0.1</v>
      </c>
      <c r="R52" s="4">
        <f>RAND()</f>
        <v>0.254109470862133</v>
      </c>
      <c r="S52" s="4">
        <f>RAND()</f>
        <v>0.05056701170071927</v>
      </c>
      <c r="T52" s="4">
        <f>SQRT(-2*LN(R52))*COS(twopi*S52)</f>
        <v>1.5724406556083832</v>
      </c>
      <c r="V52" s="9">
        <f>V51+D$2/10</f>
        <v>0.052000000000000025</v>
      </c>
      <c r="W52" s="9">
        <f>NORMDIST(V52,B$2,D$2,0)</f>
        <v>19.559184820238844</v>
      </c>
      <c r="Y52" s="9">
        <f>RAND()*NORMDIST(B52,B$2,D$2,0)</f>
        <v>3.241298933576304</v>
      </c>
    </row>
    <row r="53" spans="1:25" ht="12.75">
      <c r="A53" s="7">
        <f>A52+1</f>
        <v>47</v>
      </c>
      <c r="B53" s="5">
        <f>ROUND(foo+T53*bar,places)</f>
        <v>0.03</v>
      </c>
      <c r="F53" s="5">
        <f>ROUND(F52+B53,IF(H53&gt;99.1,2,3))</f>
        <v>1.984</v>
      </c>
      <c r="G53" s="7" t="s">
        <v>4</v>
      </c>
      <c r="H53" s="5">
        <f>SQRT(H52*H52+D$2*D$2)</f>
        <v>0.12340178280721875</v>
      </c>
      <c r="I53" s="5"/>
      <c r="J53" s="4">
        <f>ROUND(J52+$B53,IF(H53&gt;0.1,2,3))</f>
        <v>1.97</v>
      </c>
      <c r="K53" s="4" t="s">
        <v>4</v>
      </c>
      <c r="L53" s="4">
        <f>ROUND(H53,2)</f>
        <v>0.12</v>
      </c>
      <c r="N53" s="8">
        <f>ROUND(N52+$B53,IF(L53&gt;0.1,1,2))</f>
        <v>2</v>
      </c>
      <c r="O53" s="8" t="s">
        <v>4</v>
      </c>
      <c r="P53" s="8">
        <f>ROUND(H53,1)</f>
        <v>0.1</v>
      </c>
      <c r="R53" s="4">
        <f>RAND()</f>
        <v>0.7242778349079323</v>
      </c>
      <c r="S53" s="4">
        <f>RAND()</f>
        <v>0.5638105173231593</v>
      </c>
      <c r="T53" s="4">
        <f>SQRT(-2*LN(R53))*COS(twopi*S53)</f>
        <v>-0.7395212460052609</v>
      </c>
      <c r="V53" s="9">
        <f>V52+D$2/10</f>
        <v>0.05380000000000003</v>
      </c>
      <c r="W53" s="9">
        <f>NORMDIST(V53,B$2,D$2,0)</f>
        <v>18.512477938433296</v>
      </c>
      <c r="Y53" s="9">
        <f>RAND()*NORMDIST(B53,B$2,D$2,0)</f>
        <v>2.6804547449114966</v>
      </c>
    </row>
    <row r="54" spans="1:25" ht="12.75">
      <c r="A54" s="7">
        <f>A53+1</f>
        <v>48</v>
      </c>
      <c r="B54" s="5">
        <f>ROUND(foo+T54*bar,places)</f>
        <v>0.027</v>
      </c>
      <c r="F54" s="5">
        <f>ROUND(F53+B54,IF(H54&gt;99.1,2,3))</f>
        <v>2.011</v>
      </c>
      <c r="G54" s="7" t="s">
        <v>4</v>
      </c>
      <c r="H54" s="5">
        <f>SQRT(H53*H53+D$2*D$2)</f>
        <v>0.12470765814495913</v>
      </c>
      <c r="I54" s="5"/>
      <c r="J54" s="4">
        <f>ROUND(J53+$B54,IF(H54&gt;0.1,2,3))</f>
        <v>2</v>
      </c>
      <c r="K54" s="4" t="s">
        <v>4</v>
      </c>
      <c r="L54" s="4">
        <f>ROUND(H54,2)</f>
        <v>0.12</v>
      </c>
      <c r="N54" s="8">
        <f>ROUND(N53+$B54,IF(L54&gt;0.1,1,2))</f>
        <v>2</v>
      </c>
      <c r="O54" s="8" t="s">
        <v>4</v>
      </c>
      <c r="P54" s="8">
        <f>ROUND(H54,1)</f>
        <v>0.1</v>
      </c>
      <c r="R54" s="4">
        <f>RAND()</f>
        <v>0.6181465660436629</v>
      </c>
      <c r="S54" s="4">
        <f>RAND()</f>
        <v>0.4329203936488295</v>
      </c>
      <c r="T54" s="4">
        <f>SQRT(-2*LN(R54))*COS(twopi*S54)</f>
        <v>-0.8950095296128258</v>
      </c>
      <c r="V54" s="9">
        <f>V53+D$2/10</f>
        <v>0.05560000000000003</v>
      </c>
      <c r="W54" s="9">
        <f>NORMDIST(V54,B$2,D$2,0)</f>
        <v>17.34744074259783</v>
      </c>
      <c r="Y54" s="9">
        <f>RAND()*NORMDIST(B54,B$2,D$2,0)</f>
        <v>14.318073056115077</v>
      </c>
    </row>
    <row r="55" spans="1:25" ht="12.75">
      <c r="A55" s="7">
        <f>A54+1</f>
        <v>49</v>
      </c>
      <c r="B55" s="5">
        <f>ROUND(foo+T55*bar,places)</f>
        <v>0.007</v>
      </c>
      <c r="F55" s="5">
        <f>ROUND(F54+B55,IF(H55&gt;99.1,2,3))</f>
        <v>2.018</v>
      </c>
      <c r="G55" s="7" t="s">
        <v>4</v>
      </c>
      <c r="H55" s="5">
        <f>SQRT(H54*H54+D$2*D$2)</f>
        <v>0.12599999999999997</v>
      </c>
      <c r="I55" s="5"/>
      <c r="J55" s="4">
        <f>ROUND(J54+$B55,IF(H55&gt;0.1,2,3))</f>
        <v>2.01</v>
      </c>
      <c r="K55" s="4" t="s">
        <v>4</v>
      </c>
      <c r="L55" s="4">
        <f>ROUND(H55,2)</f>
        <v>0.13</v>
      </c>
      <c r="N55" s="8">
        <f>ROUND(N54+$B55,IF(L55&gt;0.1,1,2))</f>
        <v>2</v>
      </c>
      <c r="O55" s="8" t="s">
        <v>4</v>
      </c>
      <c r="P55" s="8">
        <f>ROUND(H55,1)</f>
        <v>0.1</v>
      </c>
      <c r="R55" s="4">
        <f>RAND()</f>
        <v>0.08592043429551241</v>
      </c>
      <c r="S55" s="4">
        <f>RAND()</f>
        <v>0.42651464773829095</v>
      </c>
      <c r="T55" s="4">
        <f>SQRT(-2*LN(R55))*COS(twopi*S55)</f>
        <v>-1.9835534311056544</v>
      </c>
      <c r="V55" s="9">
        <f>V54+D$2/10</f>
        <v>0.057400000000000034</v>
      </c>
      <c r="W55" s="9">
        <f>NORMDIST(V55,B$2,D$2,0)</f>
        <v>16.093975153415684</v>
      </c>
      <c r="Y55" s="9">
        <f>RAND()*NORMDIST(B55,B$2,D$2,0)</f>
        <v>0.11657485310849995</v>
      </c>
    </row>
    <row r="56" spans="1:25" ht="12.75">
      <c r="A56" s="7">
        <f>A55+1</f>
        <v>50</v>
      </c>
      <c r="B56" s="5">
        <f>ROUND(foo+T56*bar,places)</f>
        <v>0.01</v>
      </c>
      <c r="F56" s="5">
        <f>ROUND(F55+B56,IF(H56&gt;99.1,2,3))</f>
        <v>2.028</v>
      </c>
      <c r="G56" s="7" t="s">
        <v>4</v>
      </c>
      <c r="H56" s="5">
        <f>SQRT(H55*H55+D$2*D$2)</f>
        <v>0.12727922061357855</v>
      </c>
      <c r="I56" s="5"/>
      <c r="J56" s="4">
        <f>ROUND(J55+$B56,IF(H56&gt;0.1,2,3))</f>
        <v>2.02</v>
      </c>
      <c r="K56" s="4" t="s">
        <v>4</v>
      </c>
      <c r="L56" s="4">
        <f>ROUND(H56,2)</f>
        <v>0.13</v>
      </c>
      <c r="N56" s="8">
        <f>ROUND(N55+$B56,IF(L56&gt;0.1,1,2))</f>
        <v>2</v>
      </c>
      <c r="O56" s="8" t="s">
        <v>4</v>
      </c>
      <c r="P56" s="8">
        <f>ROUND(H56,1)</f>
        <v>0.1</v>
      </c>
      <c r="R56" s="4">
        <f>RAND()</f>
        <v>0.1893613914300191</v>
      </c>
      <c r="S56" s="4">
        <f>RAND()</f>
        <v>0.4810363510806406</v>
      </c>
      <c r="T56" s="4">
        <f>SQRT(-2*LN(R56))*COS(twopi*S56)</f>
        <v>-1.8113994492493721</v>
      </c>
      <c r="V56" s="9">
        <f>V55+D$2/10</f>
        <v>0.05920000000000004</v>
      </c>
      <c r="W56" s="9">
        <f>NORMDIST(V56,B$2,D$2,0)</f>
        <v>14.782513883264127</v>
      </c>
      <c r="Y56" s="9">
        <f>RAND()*NORMDIST(B56,B$2,D$2,0)</f>
        <v>0.8681633089498763</v>
      </c>
    </row>
    <row r="57" spans="1:25" ht="12.75">
      <c r="A57" s="7">
        <f>A56+1</f>
        <v>51</v>
      </c>
      <c r="B57" s="5">
        <f>ROUND(foo+T57*bar,places)</f>
        <v>0.035</v>
      </c>
      <c r="F57" s="5">
        <f>ROUND(F56+B57,IF(H57&gt;99.1,2,3))</f>
        <v>2.063</v>
      </c>
      <c r="G57" s="7" t="s">
        <v>4</v>
      </c>
      <c r="H57" s="5">
        <f>SQRT(H56*H56+D$2*D$2)</f>
        <v>0.1285457117137713</v>
      </c>
      <c r="I57" s="5"/>
      <c r="J57" s="4">
        <f>ROUND(J56+$B57,IF(H57&gt;0.1,2,3))</f>
        <v>2.06</v>
      </c>
      <c r="K57" s="4" t="s">
        <v>4</v>
      </c>
      <c r="L57" s="4">
        <f>ROUND(H57,2)</f>
        <v>0.13</v>
      </c>
      <c r="N57" s="8">
        <f>ROUND(N56+$B57,IF(L57&gt;0.1,1,2))</f>
        <v>2</v>
      </c>
      <c r="O57" s="8" t="s">
        <v>4</v>
      </c>
      <c r="P57" s="8">
        <f>ROUND(H57,1)</f>
        <v>0.1</v>
      </c>
      <c r="R57" s="4">
        <f>RAND()</f>
        <v>0.3251083235716373</v>
      </c>
      <c r="S57" s="4">
        <f>RAND()</f>
        <v>0.6997125777875727</v>
      </c>
      <c r="T57" s="4">
        <f>SQRT(-2*LN(R57))*COS(twopi*S57)</f>
        <v>-0.4658102804018494</v>
      </c>
      <c r="V57" s="9">
        <f>V56+D$2/10</f>
        <v>0.06100000000000004</v>
      </c>
      <c r="W57" s="9">
        <f>NORMDIST(V57,B$2,D$2,0)</f>
        <v>13.442818028841266</v>
      </c>
      <c r="Y57" s="9">
        <f>RAND()*NORMDIST(B57,B$2,D$2,0)</f>
        <v>8.680893029273076</v>
      </c>
    </row>
    <row r="58" spans="1:25" ht="12.75">
      <c r="A58" s="7">
        <f>A57+1</f>
        <v>52</v>
      </c>
      <c r="B58" s="5">
        <f>ROUND(foo+T58*bar,places)</f>
        <v>0.048</v>
      </c>
      <c r="F58" s="5">
        <f>ROUND(F57+B58,IF(H58&gt;99.1,2,3))</f>
        <v>2.111</v>
      </c>
      <c r="G58" s="7" t="s">
        <v>4</v>
      </c>
      <c r="H58" s="5">
        <f>SQRT(H57*H57+D$2*D$2)</f>
        <v>0.12979984591670363</v>
      </c>
      <c r="I58" s="5"/>
      <c r="J58" s="4">
        <f>ROUND(J57+$B58,IF(H58&gt;0.1,2,3))</f>
        <v>2.11</v>
      </c>
      <c r="K58" s="4" t="s">
        <v>4</v>
      </c>
      <c r="L58" s="4">
        <f>ROUND(H58,2)</f>
        <v>0.13</v>
      </c>
      <c r="N58" s="8">
        <f>ROUND(N57+$B58,IF(L58&gt;0.1,1,2))</f>
        <v>2</v>
      </c>
      <c r="O58" s="8" t="s">
        <v>4</v>
      </c>
      <c r="P58" s="8">
        <f>ROUND(H58,1)</f>
        <v>0.1</v>
      </c>
      <c r="R58" s="4">
        <f>RAND()</f>
        <v>0.8730817018965367</v>
      </c>
      <c r="S58" s="4">
        <f>RAND()</f>
        <v>0.16707616099887623</v>
      </c>
      <c r="T58" s="4">
        <f>SQRT(-2*LN(R58))*COS(twopi*S58)</f>
        <v>0.25934362402039796</v>
      </c>
      <c r="V58" s="9">
        <f>V57+D$2/10</f>
        <v>0.06280000000000004</v>
      </c>
      <c r="W58" s="9">
        <f>NORMDIST(V58,B$2,D$2,0)</f>
        <v>12.102898724030556</v>
      </c>
      <c r="Y58" s="9">
        <f>RAND()*NORMDIST(B58,B$2,D$2,0)</f>
        <v>6.93763759702962</v>
      </c>
    </row>
    <row r="59" spans="1:25" ht="12.75">
      <c r="A59" s="7">
        <f>A58+1</f>
        <v>53</v>
      </c>
      <c r="B59" s="5">
        <f>ROUND(foo+T59*bar,places)</f>
        <v>0.042</v>
      </c>
      <c r="F59" s="5">
        <f>ROUND(F58+B59,IF(H59&gt;99.1,2,3))</f>
        <v>2.153</v>
      </c>
      <c r="G59" s="7" t="s">
        <v>4</v>
      </c>
      <c r="H59" s="5">
        <f>SQRT(H58*H58+D$2*D$2)</f>
        <v>0.13104197800704934</v>
      </c>
      <c r="I59" s="5"/>
      <c r="J59" s="4">
        <f>ROUND(J58+$B59,IF(H59&gt;0.1,2,3))</f>
        <v>2.15</v>
      </c>
      <c r="K59" s="4" t="s">
        <v>4</v>
      </c>
      <c r="L59" s="4">
        <f>ROUND(H59,2)</f>
        <v>0.13</v>
      </c>
      <c r="N59" s="8">
        <f>ROUND(N58+$B59,IF(L59&gt;0.1,1,2))</f>
        <v>2</v>
      </c>
      <c r="O59" s="8" t="s">
        <v>4</v>
      </c>
      <c r="P59" s="8">
        <f>ROUND(H59,1)</f>
        <v>0.1</v>
      </c>
      <c r="R59" s="4">
        <f>RAND()</f>
        <v>0.8911038179918532</v>
      </c>
      <c r="S59" s="4">
        <f>RAND()</f>
        <v>0.7316472238880484</v>
      </c>
      <c r="T59" s="4">
        <f>SQRT(-2*LN(R59))*COS(twopi*S59)</f>
        <v>-0.05525069036722145</v>
      </c>
      <c r="V59" s="9">
        <f>V58+D$2/10</f>
        <v>0.06460000000000003</v>
      </c>
      <c r="W59" s="9">
        <f>NORMDIST(V59,B$2,D$2,0)</f>
        <v>10.788114165734024</v>
      </c>
      <c r="Y59" s="9">
        <f>RAND()*NORMDIST(B59,B$2,D$2,0)</f>
        <v>6.9674475604936505</v>
      </c>
    </row>
    <row r="60" spans="1:25" ht="12.75">
      <c r="A60" s="7">
        <f>A59+1</f>
        <v>54</v>
      </c>
      <c r="B60" s="5">
        <f>ROUND(foo+T60*bar,places)</f>
        <v>0.042</v>
      </c>
      <c r="F60" s="5">
        <f>ROUND(F59+B60,IF(H60&gt;99.1,2,3))</f>
        <v>2.195</v>
      </c>
      <c r="G60" s="7" t="s">
        <v>4</v>
      </c>
      <c r="H60" s="5">
        <f>SQRT(H59*H59+D$2*D$2)</f>
        <v>0.13227244611029162</v>
      </c>
      <c r="I60" s="5"/>
      <c r="J60" s="4">
        <f>ROUND(J59+$B60,IF(H60&gt;0.1,2,3))</f>
        <v>2.19</v>
      </c>
      <c r="K60" s="4" t="s">
        <v>4</v>
      </c>
      <c r="L60" s="4">
        <f>ROUND(H60,2)</f>
        <v>0.13</v>
      </c>
      <c r="N60" s="8">
        <f>ROUND(N59+$B60,IF(L60&gt;0.1,1,2))</f>
        <v>2</v>
      </c>
      <c r="O60" s="8" t="s">
        <v>4</v>
      </c>
      <c r="P60" s="8">
        <f>ROUND(H60,1)</f>
        <v>0.1</v>
      </c>
      <c r="R60" s="4">
        <f>RAND()</f>
        <v>0.40445235674192853</v>
      </c>
      <c r="S60" s="4">
        <f>RAND()</f>
        <v>0.7407028871267801</v>
      </c>
      <c r="T60" s="4">
        <f>SQRT(-2*LN(R60))*COS(twopi*S60)</f>
        <v>-0.07855491015345799</v>
      </c>
      <c r="V60" s="9">
        <f>V59+D$2/10</f>
        <v>0.06640000000000003</v>
      </c>
      <c r="W60" s="9">
        <f>NORMDIST(V60,B$2,D$2,0)</f>
        <v>9.520477335989275</v>
      </c>
      <c r="Y60" s="9">
        <f>RAND()*NORMDIST(B60,B$2,D$2,0)</f>
        <v>10.2141051794958</v>
      </c>
    </row>
    <row r="61" spans="1:25" ht="12.75">
      <c r="A61" s="7">
        <f>A60+1</f>
        <v>55</v>
      </c>
      <c r="B61" s="5">
        <f>ROUND(foo+T61*bar,places)</f>
        <v>0.017</v>
      </c>
      <c r="F61" s="5">
        <f>ROUND(F60+B61,IF(H61&gt;99.1,2,3))</f>
        <v>2.212</v>
      </c>
      <c r="G61" s="7" t="s">
        <v>4</v>
      </c>
      <c r="H61" s="5">
        <f>SQRT(H60*H60+D$2*D$2)</f>
        <v>0.13349157276772194</v>
      </c>
      <c r="I61" s="5"/>
      <c r="J61" s="4">
        <f>ROUND(J60+$B61,IF(H61&gt;0.1,2,3))</f>
        <v>2.21</v>
      </c>
      <c r="K61" s="4" t="s">
        <v>4</v>
      </c>
      <c r="L61" s="4">
        <f>ROUND(H61,2)</f>
        <v>0.13</v>
      </c>
      <c r="N61" s="8">
        <f>ROUND(N60+$B61,IF(L61&gt;0.1,1,2))</f>
        <v>2</v>
      </c>
      <c r="O61" s="8" t="s">
        <v>4</v>
      </c>
      <c r="P61" s="8">
        <f>ROUND(H61,1)</f>
        <v>0.1</v>
      </c>
      <c r="R61" s="4">
        <f>RAND()</f>
        <v>0.0656466783943101</v>
      </c>
      <c r="S61" s="4">
        <f>RAND()</f>
        <v>0.6452151421052833</v>
      </c>
      <c r="T61" s="4">
        <f>SQRT(-2*LN(R61))*COS(twopi*S61)</f>
        <v>-1.4279495850028594</v>
      </c>
      <c r="V61" s="9">
        <f>V60+D$2/10</f>
        <v>0.06820000000000002</v>
      </c>
      <c r="W61" s="9">
        <f>NORMDIST(V61,B$2,D$2,0)</f>
        <v>8.31819253531914</v>
      </c>
      <c r="Y61" s="9">
        <f>RAND()*NORMDIST(B61,B$2,D$2,0)</f>
        <v>4.004052365858791</v>
      </c>
    </row>
    <row r="62" spans="1:25" ht="12.75">
      <c r="A62" s="7">
        <f>A61+1</f>
        <v>56</v>
      </c>
      <c r="B62" s="5">
        <f>ROUND(foo+T62*bar,places)</f>
        <v>0.059</v>
      </c>
      <c r="F62" s="5">
        <f>ROUND(F61+B62,IF(H62&gt;99.1,2,3))</f>
        <v>2.271</v>
      </c>
      <c r="G62" s="7" t="s">
        <v>4</v>
      </c>
      <c r="H62" s="5">
        <f>SQRT(H61*H61+D$2*D$2)</f>
        <v>0.1346996659238619</v>
      </c>
      <c r="I62" s="5"/>
      <c r="J62" s="4">
        <f>ROUND(J61+$B62,IF(H62&gt;0.1,2,3))</f>
        <v>2.27</v>
      </c>
      <c r="K62" s="4" t="s">
        <v>4</v>
      </c>
      <c r="L62" s="4">
        <f>ROUND(H62,2)</f>
        <v>0.13</v>
      </c>
      <c r="N62" s="8">
        <f>ROUND(N61+$B62,IF(L62&gt;0.1,1,2))</f>
        <v>2.1</v>
      </c>
      <c r="O62" s="8" t="s">
        <v>4</v>
      </c>
      <c r="P62" s="8">
        <f>ROUND(H62,1)</f>
        <v>0.1</v>
      </c>
      <c r="R62" s="4">
        <f>RAND()</f>
        <v>0.09260812120385914</v>
      </c>
      <c r="S62" s="4">
        <f>RAND()</f>
        <v>0.818555490569677</v>
      </c>
      <c r="T62" s="4">
        <f>SQRT(-2*LN(R62))*COS(twopi*S62)</f>
        <v>0.9108665986083472</v>
      </c>
      <c r="V62" s="9">
        <f>V61+D$2/10</f>
        <v>0.07000000000000002</v>
      </c>
      <c r="W62" s="9">
        <f>NORMDIST(V62,B$2,D$2,0)</f>
        <v>7.195421981438414</v>
      </c>
      <c r="Y62" s="9">
        <f>RAND()*NORMDIST(B62,B$2,D$2,0)</f>
        <v>4.78968848061212</v>
      </c>
    </row>
    <row r="63" spans="1:25" ht="12.75">
      <c r="A63" s="7">
        <f>A62+1</f>
        <v>57</v>
      </c>
      <c r="B63" s="5">
        <f>ROUND(foo+T63*bar,places)</f>
        <v>0.017</v>
      </c>
      <c r="F63" s="5">
        <f>ROUND(F62+B63,IF(H63&gt;99.1,2,3))</f>
        <v>2.288</v>
      </c>
      <c r="G63" s="7" t="s">
        <v>4</v>
      </c>
      <c r="H63" s="5">
        <f>SQRT(H62*H62+D$2*D$2)</f>
        <v>0.1358970198348735</v>
      </c>
      <c r="I63" s="5"/>
      <c r="J63" s="4">
        <f>ROUND(J62+$B63,IF(H63&gt;0.1,2,3))</f>
        <v>2.29</v>
      </c>
      <c r="K63" s="4" t="s">
        <v>4</v>
      </c>
      <c r="L63" s="4">
        <f>ROUND(H63,2)</f>
        <v>0.14</v>
      </c>
      <c r="N63" s="8">
        <f>ROUND(N62+$B63,IF(L63&gt;0.1,1,2))</f>
        <v>2.1</v>
      </c>
      <c r="O63" s="8" t="s">
        <v>4</v>
      </c>
      <c r="P63" s="8">
        <f>ROUND(H63,1)</f>
        <v>0.1</v>
      </c>
      <c r="R63" s="4">
        <f>RAND()</f>
        <v>0.3404221905349856</v>
      </c>
      <c r="S63" s="4">
        <f>RAND()</f>
        <v>0.5018128476831064</v>
      </c>
      <c r="T63" s="4">
        <f>SQRT(-2*LN(R63))*COS(twopi*S63)</f>
        <v>-1.4679433874488987</v>
      </c>
      <c r="V63" s="9">
        <f>V62+D$2/10</f>
        <v>0.07180000000000002</v>
      </c>
      <c r="W63" s="9">
        <f>NORMDIST(V63,B$2,D$2,0)</f>
        <v>6.162268593303075</v>
      </c>
      <c r="Y63" s="9">
        <f>RAND()*NORMDIST(B63,B$2,D$2,0)</f>
        <v>6.203219090649054</v>
      </c>
    </row>
    <row r="64" spans="1:25" ht="12.75">
      <c r="A64" s="7">
        <f>A63+1</f>
        <v>58</v>
      </c>
      <c r="B64" s="5">
        <f>ROUND(foo+T64*bar,places)</f>
        <v>0.051</v>
      </c>
      <c r="F64" s="5">
        <f>ROUND(F63+B64,IF(H64&gt;99.1,2,3))</f>
        <v>2.339</v>
      </c>
      <c r="G64" s="7" t="s">
        <v>4</v>
      </c>
      <c r="H64" s="5">
        <f>SQRT(H63*H63+D$2*D$2)</f>
        <v>0.13708391590555039</v>
      </c>
      <c r="I64" s="5"/>
      <c r="J64" s="4">
        <f>ROUND(J63+$B64,IF(H64&gt;0.1,2,3))</f>
        <v>2.34</v>
      </c>
      <c r="K64" s="4" t="s">
        <v>4</v>
      </c>
      <c r="L64" s="4">
        <f>ROUND(H64,2)</f>
        <v>0.14</v>
      </c>
      <c r="N64" s="8">
        <f>ROUND(N63+$B64,IF(L64&gt;0.1,1,2))</f>
        <v>2.2</v>
      </c>
      <c r="O64" s="8" t="s">
        <v>4</v>
      </c>
      <c r="P64" s="8">
        <f>ROUND(H64,1)</f>
        <v>0.1</v>
      </c>
      <c r="R64" s="4">
        <f>RAND()</f>
        <v>0.45925327137615135</v>
      </c>
      <c r="S64" s="4">
        <f>RAND()</f>
        <v>0.19453881937628748</v>
      </c>
      <c r="T64" s="4">
        <f>SQRT(-2*LN(R64))*COS(twopi*S64)</f>
        <v>0.42598185566731694</v>
      </c>
      <c r="V64" s="9">
        <f>V63+D$2/10</f>
        <v>0.07360000000000001</v>
      </c>
      <c r="W64" s="9">
        <f>NORMDIST(V64,B$2,D$2,0)</f>
        <v>5.224948743160375</v>
      </c>
      <c r="Y64" s="9">
        <f>RAND()*NORMDIST(B64,B$2,D$2,0)</f>
        <v>0.5390055288376207</v>
      </c>
    </row>
    <row r="65" spans="1:25" ht="12.75">
      <c r="A65" s="7">
        <f>A64+1</f>
        <v>59</v>
      </c>
      <c r="B65" s="5">
        <f>ROUND(foo+T65*bar,places)</f>
        <v>0.032</v>
      </c>
      <c r="F65" s="5">
        <f>ROUND(F64+B65,IF(H65&gt;99.1,2,3))</f>
        <v>2.371</v>
      </c>
      <c r="G65" s="7" t="s">
        <v>4</v>
      </c>
      <c r="H65" s="5">
        <f>SQRT(H64*H64+D$2*D$2)</f>
        <v>0.13826062346163498</v>
      </c>
      <c r="I65" s="5"/>
      <c r="J65" s="4">
        <f>ROUND(J64+$B65,IF(H65&gt;0.1,2,3))</f>
        <v>2.37</v>
      </c>
      <c r="K65" s="4" t="s">
        <v>4</v>
      </c>
      <c r="L65" s="4">
        <f>ROUND(H65,2)</f>
        <v>0.14</v>
      </c>
      <c r="N65" s="8">
        <f>ROUND(N64+$B65,IF(L65&gt;0.1,1,2))</f>
        <v>2.2</v>
      </c>
      <c r="O65" s="8" t="s">
        <v>4</v>
      </c>
      <c r="P65" s="8">
        <f>ROUND(H65,1)</f>
        <v>0.1</v>
      </c>
      <c r="R65" s="4">
        <f>RAND()</f>
        <v>0.402123098798432</v>
      </c>
      <c r="S65" s="4">
        <f>RAND()</f>
        <v>0.6786462325914387</v>
      </c>
      <c r="T65" s="4">
        <f>SQRT(-2*LN(R65))*COS(twopi*S65)</f>
        <v>-0.5850900767895288</v>
      </c>
      <c r="V65" s="9">
        <f>V64+D$2/10</f>
        <v>0.07540000000000001</v>
      </c>
      <c r="W65" s="9">
        <f>NORMDIST(V65,B$2,D$2,0)</f>
        <v>4.386119905605226</v>
      </c>
      <c r="Y65" s="9">
        <f>RAND()*NORMDIST(B65,B$2,D$2,0)</f>
        <v>4.585102965311402</v>
      </c>
    </row>
    <row r="66" spans="1:25" ht="12.75">
      <c r="A66" s="7">
        <f>A65+1</f>
        <v>60</v>
      </c>
      <c r="B66" s="5">
        <f>ROUND(foo+T66*bar,places)</f>
        <v>0.066</v>
      </c>
      <c r="F66" s="5">
        <f>ROUND(F65+B66,IF(H66&gt;99.1,2,3))</f>
        <v>2.437</v>
      </c>
      <c r="G66" s="7" t="s">
        <v>4</v>
      </c>
      <c r="H66" s="5">
        <f>SQRT(H65*H65+D$2*D$2)</f>
        <v>0.13942740046346705</v>
      </c>
      <c r="I66" s="5"/>
      <c r="J66" s="4">
        <f>ROUND(J65+$B66,IF(H66&gt;0.1,2,3))</f>
        <v>2.44</v>
      </c>
      <c r="K66" s="4" t="s">
        <v>4</v>
      </c>
      <c r="L66" s="4">
        <f>ROUND(H66,2)</f>
        <v>0.14</v>
      </c>
      <c r="N66" s="8">
        <f>ROUND(N65+$B66,IF(L66&gt;0.1,1,2))</f>
        <v>2.3</v>
      </c>
      <c r="O66" s="8" t="s">
        <v>4</v>
      </c>
      <c r="P66" s="8">
        <f>ROUND(H66,1)</f>
        <v>0.1</v>
      </c>
      <c r="R66" s="4">
        <f>RAND()</f>
        <v>0.2801147866134424</v>
      </c>
      <c r="S66" s="4">
        <f>RAND()</f>
        <v>0.10059196604017764</v>
      </c>
      <c r="T66" s="4">
        <f>SQRT(-2*LN(R66))*COS(twopi*S66)</f>
        <v>1.287160956504836</v>
      </c>
      <c r="V66" s="9">
        <f>V65+D$2/10</f>
        <v>0.0772</v>
      </c>
      <c r="W66" s="9">
        <f>NORMDIST(V66,B$2,D$2,0)</f>
        <v>3.645323043037585</v>
      </c>
      <c r="Y66" s="9">
        <f>RAND()*NORMDIST(B66,B$2,D$2,0)</f>
        <v>2.9681139070728326</v>
      </c>
    </row>
    <row r="67" spans="1:25" ht="12.75">
      <c r="A67" s="7">
        <f>A66+1</f>
        <v>61</v>
      </c>
      <c r="B67" s="5">
        <f>ROUND(foo+T67*bar,places)</f>
        <v>0.069</v>
      </c>
      <c r="F67" s="5">
        <f>ROUND(F66+B67,IF(H67&gt;99.1,2,3))</f>
        <v>2.506</v>
      </c>
      <c r="G67" s="7" t="s">
        <v>4</v>
      </c>
      <c r="H67" s="5">
        <f>SQRT(H66*H66+D$2*D$2)</f>
        <v>0.14058449416631982</v>
      </c>
      <c r="I67" s="5"/>
      <c r="J67" s="4">
        <f>ROUND(J66+$B67,IF(H67&gt;0.1,2,3))</f>
        <v>2.51</v>
      </c>
      <c r="K67" s="4" t="s">
        <v>4</v>
      </c>
      <c r="L67" s="4">
        <f>ROUND(H67,2)</f>
        <v>0.14</v>
      </c>
      <c r="N67" s="8">
        <f>ROUND(N66+$B67,IF(L67&gt;0.1,1,2))</f>
        <v>2.4</v>
      </c>
      <c r="O67" s="8" t="s">
        <v>4</v>
      </c>
      <c r="P67" s="8">
        <f>ROUND(H67,1)</f>
        <v>0.1</v>
      </c>
      <c r="R67" s="4">
        <f>RAND()</f>
        <v>0.2895238143564985</v>
      </c>
      <c r="S67" s="4">
        <f>RAND()</f>
        <v>0.05853518624203173</v>
      </c>
      <c r="T67" s="4">
        <f>SQRT(-2*LN(R67))*COS(twopi*S67)</f>
        <v>1.4692011869464274</v>
      </c>
      <c r="V67" s="9">
        <f>V66+D$2/10</f>
        <v>0.079</v>
      </c>
      <c r="W67" s="9">
        <f>NORMDIST(V67,B$2,D$2,0)</f>
        <v>2.999498139621556</v>
      </c>
      <c r="Y67" s="9">
        <f>RAND()*NORMDIST(B67,B$2,D$2,0)</f>
        <v>5.8929947432834275</v>
      </c>
    </row>
    <row r="68" spans="1:25" ht="12.75">
      <c r="A68" s="7">
        <f>A67+1</f>
        <v>62</v>
      </c>
      <c r="B68" s="5">
        <f>ROUND(foo+T68*bar,places)</f>
        <v>0.063</v>
      </c>
      <c r="F68" s="5">
        <f>ROUND(F67+B68,IF(H68&gt;99.1,2,3))</f>
        <v>2.569</v>
      </c>
      <c r="G68" s="7" t="s">
        <v>4</v>
      </c>
      <c r="H68" s="5">
        <f>SQRT(H67*H67+D$2*D$2)</f>
        <v>0.14173214173221263</v>
      </c>
      <c r="I68" s="5"/>
      <c r="J68" s="4">
        <f>ROUND(J67+$B68,IF(H68&gt;0.1,2,3))</f>
        <v>2.57</v>
      </c>
      <c r="K68" s="4" t="s">
        <v>4</v>
      </c>
      <c r="L68" s="4">
        <f>ROUND(H68,2)</f>
        <v>0.14</v>
      </c>
      <c r="N68" s="8">
        <f>ROUND(N67+$B68,IF(L68&gt;0.1,1,2))</f>
        <v>2.5</v>
      </c>
      <c r="O68" s="8" t="s">
        <v>4</v>
      </c>
      <c r="P68" s="8">
        <f>ROUND(H68,1)</f>
        <v>0.1</v>
      </c>
      <c r="R68" s="4">
        <f>RAND()</f>
        <v>0.5016495499194459</v>
      </c>
      <c r="S68" s="4">
        <f>RAND()</f>
        <v>0.9528773488041579</v>
      </c>
      <c r="T68" s="4">
        <f>SQRT(-2*LN(R68))*COS(twopi*S68)</f>
        <v>1.123499098937007</v>
      </c>
      <c r="V68" s="9">
        <f>V67+D$2/10</f>
        <v>0.0808</v>
      </c>
      <c r="W68" s="9">
        <f>NORMDIST(V68,B$2,D$2,0)</f>
        <v>2.443533110023733</v>
      </c>
      <c r="Y68" s="9">
        <f>RAND()*NORMDIST(B68,B$2,D$2,0)</f>
        <v>7.0998018795440165</v>
      </c>
    </row>
    <row r="69" spans="1:25" ht="12.75">
      <c r="A69" s="7">
        <f>A68+1</f>
        <v>63</v>
      </c>
      <c r="B69" s="5">
        <f>ROUND(foo+T69*bar,places)</f>
        <v>0.062</v>
      </c>
      <c r="F69" s="5">
        <f>ROUND(F68+B69,IF(H69&gt;99.1,2,3))</f>
        <v>2.631</v>
      </c>
      <c r="G69" s="7" t="s">
        <v>4</v>
      </c>
      <c r="H69" s="5">
        <f>SQRT(H68*H68+D$2*D$2)</f>
        <v>0.14287057079748794</v>
      </c>
      <c r="I69" s="5"/>
      <c r="J69" s="4">
        <f>ROUND(J68+$B69,IF(H69&gt;0.1,2,3))</f>
        <v>2.63</v>
      </c>
      <c r="K69" s="4" t="s">
        <v>4</v>
      </c>
      <c r="L69" s="4">
        <f>ROUND(H69,2)</f>
        <v>0.14</v>
      </c>
      <c r="N69" s="8">
        <f>ROUND(N68+$B69,IF(L69&gt;0.1,1,2))</f>
        <v>2.6</v>
      </c>
      <c r="O69" s="8" t="s">
        <v>4</v>
      </c>
      <c r="P69" s="8">
        <f>ROUND(H69,1)</f>
        <v>0.1</v>
      </c>
      <c r="R69" s="4">
        <f>RAND()</f>
        <v>0.3633410029845735</v>
      </c>
      <c r="S69" s="4">
        <f>RAND()</f>
        <v>0.1160314770704946</v>
      </c>
      <c r="T69" s="4">
        <f>SQRT(-2*LN(R69))*COS(twopi*S69)</f>
        <v>1.061260051095084</v>
      </c>
      <c r="V69" s="9">
        <f>V68+D$2/10</f>
        <v>0.08259999999999999</v>
      </c>
      <c r="W69" s="9">
        <f>NORMDIST(V69,B$2,D$2,0)</f>
        <v>1.9708107136795237</v>
      </c>
      <c r="Y69" s="9">
        <f>RAND()*NORMDIST(B69,B$2,D$2,0)</f>
        <v>8.055836161989257</v>
      </c>
    </row>
    <row r="70" spans="1:25" ht="12.75">
      <c r="A70" s="7">
        <f>A69+1</f>
        <v>64</v>
      </c>
      <c r="B70" s="5">
        <f>ROUND(foo+T70*bar,places)</f>
        <v>0.042</v>
      </c>
      <c r="F70" s="5">
        <f>ROUND(F69+B70,IF(H70&gt;99.1,2,3))</f>
        <v>2.673</v>
      </c>
      <c r="G70" s="7" t="s">
        <v>4</v>
      </c>
      <c r="H70" s="5">
        <f>SQRT(H69*H69+D$2*D$2)</f>
        <v>0.14400000000000004</v>
      </c>
      <c r="I70" s="5"/>
      <c r="J70" s="4">
        <f>ROUND(J69+$B70,IF(H70&gt;0.1,2,3))</f>
        <v>2.67</v>
      </c>
      <c r="K70" s="4" t="s">
        <v>4</v>
      </c>
      <c r="L70" s="4">
        <f>ROUND(H70,2)</f>
        <v>0.14</v>
      </c>
      <c r="N70" s="8">
        <f>ROUND(N69+$B70,IF(L70&gt;0.1,1,2))</f>
        <v>2.6</v>
      </c>
      <c r="O70" s="8" t="s">
        <v>4</v>
      </c>
      <c r="P70" s="8">
        <f>ROUND(H70,1)</f>
        <v>0.1</v>
      </c>
      <c r="R70" s="4">
        <f>RAND()</f>
        <v>0.9770994133154641</v>
      </c>
      <c r="S70" s="4">
        <f>RAND()</f>
        <v>0.2906392305962942</v>
      </c>
      <c r="T70" s="4">
        <f>SQRT(-2*LN(R70))*COS(twopi*S70)</f>
        <v>-0.05436813516915595</v>
      </c>
      <c r="V70" s="9">
        <f>V69+D$2/10</f>
        <v>0.08439999999999999</v>
      </c>
      <c r="W70" s="9">
        <f>NORMDIST(V70,B$2,D$2,0)</f>
        <v>1.5737243189778438</v>
      </c>
      <c r="Y70" s="9">
        <f>RAND()*NORMDIST(B70,B$2,D$2,0)</f>
        <v>9.161813747660656</v>
      </c>
    </row>
    <row r="71" spans="1:25" ht="12.75">
      <c r="A71" s="7">
        <f>A70+1</f>
        <v>65</v>
      </c>
      <c r="B71" s="5">
        <f>ROUND(foo+T71*bar,places)</f>
        <v>0.037</v>
      </c>
      <c r="F71" s="5">
        <f>ROUND(F70+B71,IF(H71&gt;99.1,2,3))</f>
        <v>2.71</v>
      </c>
      <c r="G71" s="7" t="s">
        <v>4</v>
      </c>
      <c r="H71" s="5">
        <f>SQRT(H70*H70+D$2*D$2)</f>
        <v>0.14512063946937392</v>
      </c>
      <c r="I71" s="5"/>
      <c r="J71" s="4">
        <f>ROUND(J70+$B71,IF(H71&gt;0.1,2,3))</f>
        <v>2.71</v>
      </c>
      <c r="K71" s="4" t="s">
        <v>4</v>
      </c>
      <c r="L71" s="4">
        <f>ROUND(H71,2)</f>
        <v>0.15</v>
      </c>
      <c r="N71" s="8">
        <f>ROUND(N70+$B71,IF(L71&gt;0.1,1,2))</f>
        <v>2.6</v>
      </c>
      <c r="O71" s="8" t="s">
        <v>4</v>
      </c>
      <c r="P71" s="8">
        <f>ROUND(H71,1)</f>
        <v>0.1</v>
      </c>
      <c r="R71" s="4">
        <f>RAND()</f>
        <v>0.6149671454867418</v>
      </c>
      <c r="S71" s="4">
        <f>RAND()</f>
        <v>0.3083178036701879</v>
      </c>
      <c r="T71" s="4">
        <f>SQRT(-2*LN(R71))*COS(twopi*S71)</f>
        <v>-0.35329310956062915</v>
      </c>
      <c r="V71" s="9">
        <f>V70+D$2/10</f>
        <v>0.08619999999999998</v>
      </c>
      <c r="W71" s="9">
        <f>NORMDIST(V71,B$2,D$2,0)</f>
        <v>1.2441405719357184</v>
      </c>
      <c r="Y71" s="9">
        <f>RAND()*NORMDIST(B71,B$2,D$2,0)</f>
        <v>1.0399632409140518</v>
      </c>
    </row>
    <row r="72" spans="1:25" ht="12.75">
      <c r="A72" s="7">
        <f>A71+1</f>
        <v>66</v>
      </c>
      <c r="B72" s="5">
        <f>ROUND(foo+T72*bar,places)</f>
        <v>0.035</v>
      </c>
      <c r="F72" s="5">
        <f>ROUND(F71+B72,IF(H72&gt;99.1,2,3))</f>
        <v>2.745</v>
      </c>
      <c r="G72" s="7" t="s">
        <v>4</v>
      </c>
      <c r="H72" s="5">
        <f>SQRT(H71*H71+D$2*D$2)</f>
        <v>0.14623269128344732</v>
      </c>
      <c r="I72" s="5"/>
      <c r="J72" s="4">
        <f>ROUND(J71+$B72,IF(H72&gt;0.1,2,3))</f>
        <v>2.75</v>
      </c>
      <c r="K72" s="4" t="s">
        <v>4</v>
      </c>
      <c r="L72" s="4">
        <f>ROUND(H72,2)</f>
        <v>0.15</v>
      </c>
      <c r="N72" s="8">
        <f>ROUND(N71+$B72,IF(L72&gt;0.1,1,2))</f>
        <v>2.6</v>
      </c>
      <c r="O72" s="8" t="s">
        <v>4</v>
      </c>
      <c r="P72" s="8">
        <f>ROUND(H72,1)</f>
        <v>0.1</v>
      </c>
      <c r="R72" s="4">
        <f>RAND()</f>
        <v>0.5278860261540124</v>
      </c>
      <c r="S72" s="4">
        <f>RAND()</f>
        <v>0.6837977190015997</v>
      </c>
      <c r="T72" s="4">
        <f>SQRT(-2*LN(R72))*COS(twopi*S72)</f>
        <v>-0.45675027318471173</v>
      </c>
      <c r="V72" s="9">
        <f>V71+D$2/10</f>
        <v>0.08799999999999998</v>
      </c>
      <c r="W72" s="9">
        <f>NORMDIST(V72,B$2,D$2,0)</f>
        <v>0.9737944718649211</v>
      </c>
      <c r="Y72" s="9">
        <f>RAND()*NORMDIST(B72,B$2,D$2,0)</f>
        <v>19.120400453503173</v>
      </c>
    </row>
    <row r="73" spans="1:25" ht="12.75">
      <c r="A73" s="7">
        <f>A72+1</f>
        <v>67</v>
      </c>
      <c r="B73" s="5">
        <f>ROUND(foo+T73*bar,places)</f>
        <v>0.009</v>
      </c>
      <c r="F73" s="5">
        <f>ROUND(F72+B73,IF(H73&gt;99.1,2,3))</f>
        <v>2.754</v>
      </c>
      <c r="G73" s="7" t="s">
        <v>4</v>
      </c>
      <c r="H73" s="5">
        <f>SQRT(H72*H72+D$2*D$2)</f>
        <v>0.14733634989370414</v>
      </c>
      <c r="I73" s="5"/>
      <c r="J73" s="4">
        <f>ROUND(J72+$B73,IF(H73&gt;0.1,2,3))</f>
        <v>2.76</v>
      </c>
      <c r="K73" s="4" t="s">
        <v>4</v>
      </c>
      <c r="L73" s="4">
        <f>ROUND(H73,2)</f>
        <v>0.15</v>
      </c>
      <c r="N73" s="8">
        <f>ROUND(N72+$B73,IF(L73&gt;0.1,1,2))</f>
        <v>2.6</v>
      </c>
      <c r="O73" s="8" t="s">
        <v>4</v>
      </c>
      <c r="P73" s="8">
        <f>ROUND(H73,1)</f>
        <v>0.1</v>
      </c>
      <c r="R73" s="4">
        <f>RAND()</f>
        <v>0.0883481879632098</v>
      </c>
      <c r="S73" s="4">
        <f>RAND()</f>
        <v>0.5892420358658668</v>
      </c>
      <c r="T73" s="4">
        <f>SQRT(-2*LN(R73))*COS(twopi*S73)</f>
        <v>-1.8656031398437918</v>
      </c>
      <c r="V73" s="9">
        <f>V72+D$2/10</f>
        <v>0.08979999999999998</v>
      </c>
      <c r="W73" s="9">
        <f>NORMDIST(V73,B$2,D$2,0)</f>
        <v>0.7546094018714248</v>
      </c>
      <c r="Y73" s="9">
        <f>RAND()*NORMDIST(B73,B$2,D$2,0)</f>
        <v>0.06519411931890308</v>
      </c>
    </row>
    <row r="74" spans="1:25" ht="12.75">
      <c r="A74" s="7">
        <f>A73+1</f>
        <v>68</v>
      </c>
      <c r="B74" s="5">
        <f>ROUND(foo+T74*bar,places)</f>
        <v>0.05</v>
      </c>
      <c r="F74" s="5">
        <f>ROUND(F73+B74,IF(H74&gt;99.1,2,3))</f>
        <v>2.804</v>
      </c>
      <c r="G74" s="7" t="s">
        <v>4</v>
      </c>
      <c r="H74" s="5">
        <f>SQRT(H73*H73+D$2*D$2)</f>
        <v>0.1484318025222358</v>
      </c>
      <c r="I74" s="5"/>
      <c r="J74" s="4">
        <f>ROUND(J73+$B74,IF(H74&gt;0.1,2,3))</f>
        <v>2.81</v>
      </c>
      <c r="K74" s="4" t="s">
        <v>4</v>
      </c>
      <c r="L74" s="4">
        <f>ROUND(H74,2)</f>
        <v>0.15</v>
      </c>
      <c r="N74" s="8">
        <f>ROUND(N73+$B74,IF(L74&gt;0.1,1,2))</f>
        <v>2.7</v>
      </c>
      <c r="O74" s="8" t="s">
        <v>4</v>
      </c>
      <c r="P74" s="8">
        <f>ROUND(H74,1)</f>
        <v>0.1</v>
      </c>
      <c r="R74" s="4">
        <f>RAND()</f>
        <v>0.7808841864413903</v>
      </c>
      <c r="S74" s="4">
        <f>RAND()</f>
        <v>0.1550770794877994</v>
      </c>
      <c r="T74" s="4">
        <f>SQRT(-2*LN(R74))*COS(twopi*S74)</f>
        <v>0.3950418494878343</v>
      </c>
      <c r="V74" s="9">
        <f>V73+D$2/10</f>
        <v>0.09159999999999997</v>
      </c>
      <c r="W74" s="9">
        <f>NORMDIST(V74,B$2,D$2,0)</f>
        <v>0.5789408230234794</v>
      </c>
      <c r="Y74" s="9">
        <f>RAND()*NORMDIST(B74,B$2,D$2,0)</f>
        <v>19.950688707373967</v>
      </c>
    </row>
    <row r="75" spans="1:25" ht="12.75">
      <c r="A75" s="7">
        <f>A74+1</f>
        <v>69</v>
      </c>
      <c r="B75" s="5">
        <f>ROUND(foo+T75*bar,places)</f>
        <v>0.055</v>
      </c>
      <c r="F75" s="5">
        <f>ROUND(F74+B75,IF(H75&gt;99.1,2,3))</f>
        <v>2.859</v>
      </c>
      <c r="G75" s="7" t="s">
        <v>4</v>
      </c>
      <c r="H75" s="5">
        <f>SQRT(H74*H74+D$2*D$2)</f>
        <v>0.1495192295325254</v>
      </c>
      <c r="I75" s="5"/>
      <c r="J75" s="4">
        <f>ROUND(J74+$B75,IF(H75&gt;0.1,2,3))</f>
        <v>2.87</v>
      </c>
      <c r="K75" s="4" t="s">
        <v>4</v>
      </c>
      <c r="L75" s="4">
        <f>ROUND(H75,2)</f>
        <v>0.15</v>
      </c>
      <c r="N75" s="8">
        <f>ROUND(N74+$B75,IF(L75&gt;0.1,1,2))</f>
        <v>2.8</v>
      </c>
      <c r="O75" s="8" t="s">
        <v>4</v>
      </c>
      <c r="P75" s="8">
        <f>ROUND(H75,1)</f>
        <v>0.1</v>
      </c>
      <c r="R75" s="4">
        <f>RAND()</f>
        <v>0.6529054380401029</v>
      </c>
      <c r="S75" s="4">
        <f>RAND()</f>
        <v>0.8791388851745586</v>
      </c>
      <c r="T75" s="4">
        <f>SQRT(-2*LN(R75))*COS(twopi*S75)</f>
        <v>0.669691242358352</v>
      </c>
      <c r="V75" s="9">
        <f>V74+D$2/10</f>
        <v>0.09339999999999997</v>
      </c>
      <c r="W75" s="9">
        <f>NORMDIST(V75,B$2,D$2,0)</f>
        <v>0.4397473101655554</v>
      </c>
      <c r="Y75" s="9">
        <f>RAND()*NORMDIST(B75,B$2,D$2,0)</f>
        <v>8.783710103623097</v>
      </c>
    </row>
    <row r="76" spans="1:25" ht="12.75">
      <c r="A76" s="7">
        <f>A75+1</f>
        <v>70</v>
      </c>
      <c r="B76" s="5">
        <f>ROUND(foo+T76*bar,places)</f>
        <v>0.05</v>
      </c>
      <c r="F76" s="5">
        <f>ROUND(F75+B76,IF(H76&gt;99.1,2,3))</f>
        <v>2.909</v>
      </c>
      <c r="G76" s="7" t="s">
        <v>4</v>
      </c>
      <c r="H76" s="5">
        <f>SQRT(H75*H75+D$2*D$2)</f>
        <v>0.15059880477613363</v>
      </c>
      <c r="I76" s="5"/>
      <c r="J76" s="4">
        <f>ROUND(J75+$B76,IF(H76&gt;0.1,2,3))</f>
        <v>2.92</v>
      </c>
      <c r="K76" s="4" t="s">
        <v>4</v>
      </c>
      <c r="L76" s="4">
        <f>ROUND(H76,2)</f>
        <v>0.15</v>
      </c>
      <c r="N76" s="8">
        <f>ROUND(N75+$B76,IF(L76&gt;0.1,1,2))</f>
        <v>2.9</v>
      </c>
      <c r="O76" s="8" t="s">
        <v>4</v>
      </c>
      <c r="P76" s="8">
        <f>ROUND(H76,1)</f>
        <v>0.2</v>
      </c>
      <c r="R76" s="4">
        <f>RAND()</f>
        <v>0.9149990951275462</v>
      </c>
      <c r="S76" s="4">
        <f>RAND()</f>
        <v>0.9409405307796307</v>
      </c>
      <c r="T76" s="4">
        <f>SQRT(-2*LN(R76))*COS(twopi*S76)</f>
        <v>0.39281327218381107</v>
      </c>
      <c r="V76" s="9">
        <f>V75+D$2/10</f>
        <v>0.09519999999999997</v>
      </c>
      <c r="W76" s="9">
        <f>NORMDIST(V76,B$2,D$2,0)</f>
        <v>0.33069624554310445</v>
      </c>
      <c r="Y76" s="9">
        <f>RAND()*NORMDIST(B76,B$2,D$2,0)</f>
        <v>4.285322906287134</v>
      </c>
    </row>
    <row r="77" spans="1:25" ht="12.75">
      <c r="A77" s="7">
        <f>A76+1</f>
        <v>71</v>
      </c>
      <c r="B77" s="5">
        <f>ROUND(foo+T77*bar,places)</f>
        <v>0.044</v>
      </c>
      <c r="F77" s="5">
        <f>ROUND(F76+B77,IF(H77&gt;99.1,2,3))</f>
        <v>2.953</v>
      </c>
      <c r="G77" s="7" t="s">
        <v>4</v>
      </c>
      <c r="H77" s="5">
        <f>SQRT(H76*H76+D$2*D$2)</f>
        <v>0.1516706959171745</v>
      </c>
      <c r="I77" s="5"/>
      <c r="J77" s="4">
        <f>ROUND(J76+$B77,IF(H77&gt;0.1,2,3))</f>
        <v>2.96</v>
      </c>
      <c r="K77" s="4" t="s">
        <v>4</v>
      </c>
      <c r="L77" s="4">
        <f>ROUND(H77,2)</f>
        <v>0.15</v>
      </c>
      <c r="N77" s="8">
        <f>ROUND(N76+$B77,IF(L77&gt;0.1,1,2))</f>
        <v>2.9</v>
      </c>
      <c r="O77" s="8" t="s">
        <v>4</v>
      </c>
      <c r="P77" s="8">
        <f>ROUND(H77,1)</f>
        <v>0.2</v>
      </c>
      <c r="R77" s="4">
        <f>RAND()</f>
        <v>0.9004632450435407</v>
      </c>
      <c r="S77" s="4">
        <f>RAND()</f>
        <v>0.23153758563824367</v>
      </c>
      <c r="T77" s="4">
        <f>SQRT(-2*LN(R77))*COS(twopi*S77)</f>
        <v>0.05300107635889003</v>
      </c>
      <c r="V77" s="9">
        <f>V76+D$2/10</f>
        <v>0.09699999999999996</v>
      </c>
      <c r="W77" s="9">
        <f>NORMDIST(V77,B$2,D$2,0)</f>
        <v>0.24621380066322396</v>
      </c>
      <c r="Y77" s="9">
        <f>RAND()*NORMDIST(B77,B$2,D$2,0)</f>
        <v>19.846233846478356</v>
      </c>
    </row>
    <row r="78" spans="1:25" ht="12.75">
      <c r="A78" s="7">
        <f>A77+1</f>
        <v>72</v>
      </c>
      <c r="B78" s="5">
        <f>ROUND(foo+T78*bar,places)</f>
        <v>0.041</v>
      </c>
      <c r="F78" s="5">
        <f>ROUND(F77+B78,IF(H78&gt;99.1,2,3))</f>
        <v>2.994</v>
      </c>
      <c r="G78" s="7" t="s">
        <v>4</v>
      </c>
      <c r="H78" s="5">
        <f>SQRT(H77*H77+D$2*D$2)</f>
        <v>0.1527350647362943</v>
      </c>
      <c r="I78" s="5"/>
      <c r="J78" s="4">
        <f>ROUND(J77+$B78,IF(H78&gt;0.1,2,3))</f>
        <v>3</v>
      </c>
      <c r="K78" s="4" t="s">
        <v>4</v>
      </c>
      <c r="L78" s="4">
        <f>ROUND(H78,2)</f>
        <v>0.15</v>
      </c>
      <c r="N78" s="8">
        <f>ROUND(N77+$B78,IF(L78&gt;0.1,1,2))</f>
        <v>2.9</v>
      </c>
      <c r="O78" s="8" t="s">
        <v>4</v>
      </c>
      <c r="P78" s="8">
        <f>ROUND(H78,1)</f>
        <v>0.2</v>
      </c>
      <c r="R78" s="4">
        <f>RAND()</f>
        <v>0.9927850934625483</v>
      </c>
      <c r="S78" s="4">
        <f>RAND()</f>
        <v>0.4924899376049192</v>
      </c>
      <c r="T78" s="4">
        <f>SQRT(-2*LN(R78))*COS(twopi*S78)</f>
        <v>-0.12020772599987281</v>
      </c>
      <c r="V78" s="9">
        <f>V77+D$2/10</f>
        <v>0.09879999999999996</v>
      </c>
      <c r="W78" s="9">
        <f>NORMDIST(V78,B$2,D$2,0)</f>
        <v>0.18148994756666345</v>
      </c>
      <c r="Y78" s="9">
        <f>RAND()*NORMDIST(B78,B$2,D$2,0)</f>
        <v>17.4920946536719</v>
      </c>
    </row>
    <row r="79" spans="1:25" ht="12.75">
      <c r="A79" s="7">
        <f>A78+1</f>
        <v>73</v>
      </c>
      <c r="B79" s="5">
        <f>ROUND(foo+T79*bar,places)</f>
        <v>0.072</v>
      </c>
      <c r="F79" s="5">
        <f>ROUND(F78+B79,IF(H79&gt;99.1,2,3))</f>
        <v>3.066</v>
      </c>
      <c r="G79" s="7" t="s">
        <v>4</v>
      </c>
      <c r="H79" s="5">
        <f>SQRT(H78*H78+D$2*D$2)</f>
        <v>0.1537920674157156</v>
      </c>
      <c r="I79" s="5"/>
      <c r="J79" s="4">
        <f>ROUND(J78+$B79,IF(H79&gt;0.1,2,3))</f>
        <v>3.07</v>
      </c>
      <c r="K79" s="4" t="s">
        <v>4</v>
      </c>
      <c r="L79" s="4">
        <f>ROUND(H79,2)</f>
        <v>0.15</v>
      </c>
      <c r="N79" s="8">
        <f>ROUND(N78+$B79,IF(L79&gt;0.1,1,2))</f>
        <v>3</v>
      </c>
      <c r="O79" s="8" t="s">
        <v>4</v>
      </c>
      <c r="P79" s="8">
        <f>ROUND(H79,1)</f>
        <v>0.2</v>
      </c>
      <c r="R79" s="4">
        <f>RAND()</f>
        <v>0.23116560561187155</v>
      </c>
      <c r="S79" s="4">
        <f>RAND()</f>
        <v>0.048790734533246914</v>
      </c>
      <c r="T79" s="4">
        <f>SQRT(-2*LN(R79))*COS(twopi*S79)</f>
        <v>1.6317073448878547</v>
      </c>
      <c r="V79" s="9">
        <f>V78+D$2/10</f>
        <v>0.10059999999999995</v>
      </c>
      <c r="W79" s="9">
        <f>NORMDIST(V79,B$2,D$2,0)</f>
        <v>0.1324493445258254</v>
      </c>
      <c r="Y79" s="9">
        <f>RAND()*NORMDIST(B79,B$2,D$2,0)</f>
        <v>4.72277526464014</v>
      </c>
    </row>
    <row r="80" spans="1:25" ht="12.75">
      <c r="A80" s="7">
        <f>A79+1</f>
        <v>74</v>
      </c>
      <c r="B80" s="5">
        <f>ROUND(foo+T80*bar,places)</f>
        <v>0.023</v>
      </c>
      <c r="F80" s="5">
        <f>ROUND(F79+B80,IF(H80&gt;99.1,2,3))</f>
        <v>3.089</v>
      </c>
      <c r="G80" s="7" t="s">
        <v>4</v>
      </c>
      <c r="H80" s="5">
        <f>SQRT(H79*H79+D$2*D$2)</f>
        <v>0.15484185480676732</v>
      </c>
      <c r="I80" s="5"/>
      <c r="J80" s="4">
        <f>ROUND(J79+$B80,IF(H80&gt;0.1,2,3))</f>
        <v>3.09</v>
      </c>
      <c r="K80" s="4" t="s">
        <v>4</v>
      </c>
      <c r="L80" s="4">
        <f>ROUND(H80,2)</f>
        <v>0.15</v>
      </c>
      <c r="N80" s="8">
        <f>ROUND(N79+$B80,IF(L80&gt;0.1,1,2))</f>
        <v>3</v>
      </c>
      <c r="O80" s="8" t="s">
        <v>4</v>
      </c>
      <c r="P80" s="8">
        <f>ROUND(H80,1)</f>
        <v>0.2</v>
      </c>
      <c r="R80" s="4">
        <f>RAND()</f>
        <v>0.1370688263936814</v>
      </c>
      <c r="S80" s="4">
        <f>RAND()</f>
        <v>0.6585635861899221</v>
      </c>
      <c r="T80" s="4">
        <f>SQRT(-2*LN(R80))*COS(twopi*S80)</f>
        <v>-1.0833864346582134</v>
      </c>
      <c r="V80" s="9">
        <f>V79+D$2/10</f>
        <v>0.10239999999999995</v>
      </c>
      <c r="W80" s="9">
        <f>NORMDIST(V80,B$2,D$2,0)</f>
        <v>0.09569827439187187</v>
      </c>
      <c r="Y80" s="9">
        <f>RAND()*NORMDIST(B80,B$2,D$2,0)</f>
        <v>0.4174360815023806</v>
      </c>
    </row>
    <row r="81" spans="1:25" ht="12.75">
      <c r="A81" s="7">
        <f>A80+1</f>
        <v>75</v>
      </c>
      <c r="B81" s="5">
        <f>ROUND(foo+T81*bar,places)</f>
        <v>0.058</v>
      </c>
      <c r="F81" s="5">
        <f>ROUND(F80+B81,IF(H81&gt;99.1,2,3))</f>
        <v>3.147</v>
      </c>
      <c r="G81" s="7" t="s">
        <v>4</v>
      </c>
      <c r="H81" s="5">
        <f>SQRT(H80*H80+D$2*D$2)</f>
        <v>0.15588457268119899</v>
      </c>
      <c r="I81" s="5"/>
      <c r="J81" s="4">
        <f>ROUND(J80+$B81,IF(H81&gt;0.1,2,3))</f>
        <v>3.15</v>
      </c>
      <c r="K81" s="4" t="s">
        <v>4</v>
      </c>
      <c r="L81" s="4">
        <f>ROUND(H81,2)</f>
        <v>0.16</v>
      </c>
      <c r="N81" s="8">
        <f>ROUND(N80+$B81,IF(L81&gt;0.1,1,2))</f>
        <v>3.1</v>
      </c>
      <c r="O81" s="8" t="s">
        <v>4</v>
      </c>
      <c r="P81" s="8">
        <f>ROUND(H81,1)</f>
        <v>0.2</v>
      </c>
      <c r="R81" s="4">
        <f>RAND()</f>
        <v>0.6428339937298292</v>
      </c>
      <c r="S81" s="4">
        <f>RAND()</f>
        <v>0.0721143651528417</v>
      </c>
      <c r="T81" s="4">
        <f>SQRT(-2*LN(R81))*COS(twopi*S81)</f>
        <v>0.8452112303339806</v>
      </c>
      <c r="V81" s="9">
        <f>V80+D$2/10</f>
        <v>0.10419999999999995</v>
      </c>
      <c r="W81" s="9">
        <f>NORMDIST(V81,B$2,D$2,0)</f>
        <v>0.06845662047072394</v>
      </c>
      <c r="Y81" s="9">
        <f>RAND()*NORMDIST(B81,B$2,D$2,0)</f>
        <v>1.365162455617273</v>
      </c>
    </row>
    <row r="82" spans="1:25" ht="12.75">
      <c r="A82" s="7">
        <f>A81+1</f>
        <v>76</v>
      </c>
      <c r="B82" s="5">
        <f>ROUND(foo+T82*bar,places)</f>
        <v>0.034</v>
      </c>
      <c r="F82" s="5">
        <f>ROUND(F81+B82,IF(H82&gt;99.1,2,3))</f>
        <v>3.181</v>
      </c>
      <c r="G82" s="7" t="s">
        <v>4</v>
      </c>
      <c r="H82" s="5">
        <f>SQRT(H81*H81+D$2*D$2)</f>
        <v>0.15692036196746428</v>
      </c>
      <c r="I82" s="5"/>
      <c r="J82" s="4">
        <f>ROUND(J81+$B82,IF(H82&gt;0.1,2,3))</f>
        <v>3.18</v>
      </c>
      <c r="K82" s="4" t="s">
        <v>4</v>
      </c>
      <c r="L82" s="4">
        <f>ROUND(H82,2)</f>
        <v>0.16</v>
      </c>
      <c r="N82" s="8">
        <f>ROUND(N81+$B82,IF(L82&gt;0.1,1,2))</f>
        <v>3.1</v>
      </c>
      <c r="O82" s="8" t="s">
        <v>4</v>
      </c>
      <c r="P82" s="8">
        <f>ROUND(H82,1)</f>
        <v>0.2</v>
      </c>
      <c r="R82" s="4">
        <f>RAND()</f>
        <v>0.806361940129182</v>
      </c>
      <c r="S82" s="4">
        <f>RAND()</f>
        <v>0.6112956678840182</v>
      </c>
      <c r="T82" s="4">
        <f>SQRT(-2*LN(R82))*COS(twopi*S82)</f>
        <v>-0.5020995178593433</v>
      </c>
      <c r="V82" s="9">
        <f>V81+D$2/10</f>
        <v>0.10599999999999994</v>
      </c>
      <c r="W82" s="9">
        <f>NORMDIST(V82,B$2,D$2,0)</f>
        <v>0.0484823719469871</v>
      </c>
      <c r="Y82" s="9">
        <f>RAND()*NORMDIST(B82,B$2,D$2,0)</f>
        <v>3.12934362156111</v>
      </c>
    </row>
    <row r="83" spans="1:25" ht="12.75">
      <c r="A83" s="7">
        <f>A82+1</f>
        <v>77</v>
      </c>
      <c r="B83" s="5">
        <f>ROUND(foo+T83*bar,places)</f>
        <v>0.03</v>
      </c>
      <c r="F83" s="5">
        <f>ROUND(F82+B83,IF(H83&gt;99.1,2,3))</f>
        <v>3.211</v>
      </c>
      <c r="G83" s="7" t="s">
        <v>4</v>
      </c>
      <c r="H83" s="5">
        <f>SQRT(H82*H82+D$2*D$2)</f>
        <v>0.15794935897305823</v>
      </c>
      <c r="I83" s="5"/>
      <c r="J83" s="4">
        <f>ROUND(J82+$B83,IF(H83&gt;0.1,2,3))</f>
        <v>3.21</v>
      </c>
      <c r="K83" s="4" t="s">
        <v>4</v>
      </c>
      <c r="L83" s="4">
        <f>ROUND(H83,2)</f>
        <v>0.16</v>
      </c>
      <c r="N83" s="8">
        <f>ROUND(N82+$B83,IF(L83&gt;0.1,1,2))</f>
        <v>3.1</v>
      </c>
      <c r="O83" s="8" t="s">
        <v>4</v>
      </c>
      <c r="P83" s="8">
        <f>ROUND(H83,1)</f>
        <v>0.2</v>
      </c>
      <c r="R83" s="4">
        <f>RAND()</f>
        <v>0.5879906208784708</v>
      </c>
      <c r="S83" s="4">
        <f>RAND()</f>
        <v>0.6233090038746696</v>
      </c>
      <c r="T83" s="4">
        <f>SQRT(-2*LN(R83))*COS(twopi*S83)</f>
        <v>-0.7364291928342603</v>
      </c>
      <c r="V83" s="9">
        <f>V82+D$2/10</f>
        <v>0.10779999999999994</v>
      </c>
      <c r="W83" s="9">
        <f>NORMDIST(V83,B$2,D$2,0)</f>
        <v>0.033994551672987726</v>
      </c>
      <c r="Y83" s="9">
        <f>RAND()*NORMDIST(B83,B$2,D$2,0)</f>
        <v>12.035108008126873</v>
      </c>
    </row>
    <row r="84" spans="1:25" ht="12.75">
      <c r="A84" s="7">
        <f>A83+1</f>
        <v>78</v>
      </c>
      <c r="B84" s="5">
        <f>ROUND(foo+T84*bar,places)</f>
        <v>0.067</v>
      </c>
      <c r="F84" s="5">
        <f>ROUND(F83+B84,IF(H84&gt;99.1,2,3))</f>
        <v>3.278</v>
      </c>
      <c r="G84" s="7" t="s">
        <v>4</v>
      </c>
      <c r="H84" s="5">
        <f>SQRT(H83*H83+D$2*D$2)</f>
        <v>0.15897169559390129</v>
      </c>
      <c r="I84" s="5"/>
      <c r="J84" s="4">
        <f>ROUND(J83+$B84,IF(H84&gt;0.1,2,3))</f>
        <v>3.28</v>
      </c>
      <c r="K84" s="4" t="s">
        <v>4</v>
      </c>
      <c r="L84" s="4">
        <f>ROUND(H84,2)</f>
        <v>0.16</v>
      </c>
      <c r="N84" s="8">
        <f>ROUND(N83+$B84,IF(L84&gt;0.1,1,2))</f>
        <v>3.2</v>
      </c>
      <c r="O84" s="8" t="s">
        <v>4</v>
      </c>
      <c r="P84" s="8">
        <f>ROUND(H84,1)</f>
        <v>0.2</v>
      </c>
      <c r="R84" s="4">
        <f>RAND()</f>
        <v>0.3803291574392402</v>
      </c>
      <c r="S84" s="4">
        <f>RAND()</f>
        <v>0.9590040111972452</v>
      </c>
      <c r="T84" s="4">
        <f>SQRT(-2*LN(R84))*COS(twopi*S84)</f>
        <v>1.3446057700976444</v>
      </c>
      <c r="V84" s="9">
        <f>V83+D$2/10</f>
        <v>0.10959999999999993</v>
      </c>
      <c r="W84" s="9">
        <f>NORMDIST(V84,B$2,D$2,0)</f>
        <v>0.023598903919486505</v>
      </c>
      <c r="Y84" s="9">
        <f>RAND()*NORMDIST(B84,B$2,D$2,0)</f>
        <v>0.24698647609927954</v>
      </c>
    </row>
    <row r="85" spans="1:25" ht="12.75">
      <c r="A85" s="7">
        <f>A84+1</f>
        <v>79</v>
      </c>
      <c r="B85" s="5">
        <f>ROUND(foo+T85*bar,places)</f>
        <v>0.046</v>
      </c>
      <c r="F85" s="5">
        <f>ROUND(F84+B85,IF(H85&gt;99.1,2,3))</f>
        <v>3.324</v>
      </c>
      <c r="G85" s="7" t="s">
        <v>4</v>
      </c>
      <c r="H85" s="5">
        <f>SQRT(H84*H84+D$2*D$2)</f>
        <v>0.15998749951168065</v>
      </c>
      <c r="I85" s="5"/>
      <c r="J85" s="4">
        <f>ROUND(J84+$B85,IF(H85&gt;0.1,2,3))</f>
        <v>3.33</v>
      </c>
      <c r="K85" s="4" t="s">
        <v>4</v>
      </c>
      <c r="L85" s="4">
        <f>ROUND(H85,2)</f>
        <v>0.16</v>
      </c>
      <c r="N85" s="8">
        <f>ROUND(N84+$B85,IF(L85&gt;0.1,1,2))</f>
        <v>3.2</v>
      </c>
      <c r="O85" s="8" t="s">
        <v>4</v>
      </c>
      <c r="P85" s="8">
        <f>ROUND(H85,1)</f>
        <v>0.2</v>
      </c>
      <c r="R85" s="4">
        <f>RAND()</f>
        <v>0.7727190329416791</v>
      </c>
      <c r="S85" s="4">
        <f>RAND()</f>
        <v>0.20675441002716394</v>
      </c>
      <c r="T85" s="4">
        <f>SQRT(-2*LN(R85))*COS(twopi*S85)</f>
        <v>0.19273221382550051</v>
      </c>
      <c r="V85" s="9">
        <f>V84+D$2/10</f>
        <v>0.11139999999999993</v>
      </c>
      <c r="W85" s="9">
        <f>NORMDIST(V85,B$2,D$2,0)</f>
        <v>0.01621927365508133</v>
      </c>
      <c r="Y85" s="9">
        <f>RAND()*NORMDIST(B85,B$2,D$2,0)</f>
        <v>6.674480627614752</v>
      </c>
    </row>
    <row r="86" spans="1:25" ht="12.75">
      <c r="A86" s="7">
        <f>A85+1</f>
        <v>80</v>
      </c>
      <c r="B86" s="5">
        <f>ROUND(foo+T86*bar,places)</f>
        <v>0.044</v>
      </c>
      <c r="F86" s="5">
        <f>ROUND(F85+B86,IF(H86&gt;99.1,2,3))</f>
        <v>3.368</v>
      </c>
      <c r="G86" s="7" t="s">
        <v>4</v>
      </c>
      <c r="H86" s="5">
        <f>SQRT(H85*H85+D$2*D$2)</f>
        <v>0.1609968943799849</v>
      </c>
      <c r="I86" s="5"/>
      <c r="J86" s="4">
        <f>ROUND(J85+$B86,IF(H86&gt;0.1,2,3))</f>
        <v>3.37</v>
      </c>
      <c r="K86" s="4" t="s">
        <v>4</v>
      </c>
      <c r="L86" s="4">
        <f>ROUND(H86,2)</f>
        <v>0.16</v>
      </c>
      <c r="N86" s="8">
        <f>ROUND(N85+$B86,IF(L86&gt;0.1,1,2))</f>
        <v>3.2</v>
      </c>
      <c r="O86" s="8" t="s">
        <v>4</v>
      </c>
      <c r="P86" s="8">
        <f>ROUND(H86,1)</f>
        <v>0.2</v>
      </c>
      <c r="R86" s="4">
        <f>RAND()</f>
        <v>0.041916482632058</v>
      </c>
      <c r="S86" s="4">
        <f>RAND()</f>
        <v>0.2469740738494542</v>
      </c>
      <c r="T86" s="4">
        <f>SQRT(-2*LN(R86))*COS(twopi*S86)</f>
        <v>0.04788492686001011</v>
      </c>
      <c r="V86" s="9">
        <f>V85+D$2/10</f>
        <v>0.11319999999999993</v>
      </c>
      <c r="W86" s="9">
        <f>NORMDIST(V86,B$2,D$2,0)</f>
        <v>0.011036415077376408</v>
      </c>
      <c r="Y86" s="9">
        <f>RAND()*NORMDIST(B86,B$2,D$2,0)</f>
        <v>9.203070328931634</v>
      </c>
    </row>
    <row r="87" spans="1:25" ht="12.75">
      <c r="A87" s="7">
        <f>A86+1</f>
        <v>81</v>
      </c>
      <c r="B87" s="5">
        <f>ROUND(foo+T87*bar,places)</f>
        <v>0.036</v>
      </c>
      <c r="F87" s="5">
        <f>ROUND(F86+B87,IF(H87&gt;99.1,2,3))</f>
        <v>3.404</v>
      </c>
      <c r="G87" s="7" t="s">
        <v>4</v>
      </c>
      <c r="H87" s="5">
        <f>SQRT(H86*H86+D$2*D$2)</f>
        <v>0.16200000000000006</v>
      </c>
      <c r="I87" s="5"/>
      <c r="J87" s="4">
        <f>ROUND(J86+$B87,IF(H87&gt;0.1,2,3))</f>
        <v>3.41</v>
      </c>
      <c r="K87" s="4" t="s">
        <v>4</v>
      </c>
      <c r="L87" s="4">
        <f>ROUND(H87,2)</f>
        <v>0.16</v>
      </c>
      <c r="N87" s="8">
        <f>ROUND(N86+$B87,IF(L87&gt;0.1,1,2))</f>
        <v>3.2</v>
      </c>
      <c r="O87" s="8" t="s">
        <v>4</v>
      </c>
      <c r="P87" s="8">
        <f>ROUND(H87,1)</f>
        <v>0.2</v>
      </c>
      <c r="R87" s="4">
        <f>RAND()</f>
        <v>0.921458832525945</v>
      </c>
      <c r="S87" s="4">
        <f>RAND()</f>
        <v>0.5370558164067799</v>
      </c>
      <c r="T87" s="4">
        <f>SQRT(-2*LN(R87))*COS(twopi*S87)</f>
        <v>-0.39355449368738316</v>
      </c>
      <c r="V87" s="9">
        <f>V86+D$2/10</f>
        <v>0.11499999999999992</v>
      </c>
      <c r="W87" s="9">
        <f>NORMDIST(V87,B$2,D$2,0)</f>
        <v>0.007435012542493751</v>
      </c>
      <c r="Y87" s="9">
        <f>RAND()*NORMDIST(B87,B$2,D$2,0)</f>
        <v>10.794536531521254</v>
      </c>
    </row>
    <row r="88" spans="1:25" ht="12.75">
      <c r="A88" s="7">
        <f>A87+1</f>
        <v>82</v>
      </c>
      <c r="B88" s="5">
        <f>ROUND(foo+T88*bar,places)</f>
        <v>0.03</v>
      </c>
      <c r="F88" s="5">
        <f>ROUND(F87+B88,IF(H88&gt;99.1,2,3))</f>
        <v>3.434</v>
      </c>
      <c r="G88" s="7" t="s">
        <v>4</v>
      </c>
      <c r="H88" s="5">
        <f>SQRT(H87*H87+D$2*D$2)</f>
        <v>0.16299693248647357</v>
      </c>
      <c r="I88" s="5"/>
      <c r="J88" s="4">
        <f>ROUND(J87+$B88,IF(H88&gt;0.1,2,3))</f>
        <v>3.44</v>
      </c>
      <c r="K88" s="4" t="s">
        <v>4</v>
      </c>
      <c r="L88" s="4">
        <f>ROUND(H88,2)</f>
        <v>0.16</v>
      </c>
      <c r="N88" s="8">
        <f>ROUND(N87+$B88,IF(L88&gt;0.1,1,2))</f>
        <v>3.2</v>
      </c>
      <c r="O88" s="8" t="s">
        <v>4</v>
      </c>
      <c r="P88" s="8">
        <f>ROUND(H88,1)</f>
        <v>0.2</v>
      </c>
      <c r="R88" s="4">
        <f>RAND()</f>
        <v>0.738764909381596</v>
      </c>
      <c r="S88" s="4">
        <f>RAND()</f>
        <v>0.5601637015755107</v>
      </c>
      <c r="T88" s="4">
        <f>SQRT(-2*LN(R88))*COS(twopi*S88)</f>
        <v>-0.7232306361983845</v>
      </c>
      <c r="V88" s="9">
        <f>V87+D$2/10</f>
        <v>0.11679999999999992</v>
      </c>
      <c r="W88" s="9">
        <f>NORMDIST(V88,B$2,D$2,0)</f>
        <v>0.004958980954285242</v>
      </c>
      <c r="Y88" s="9">
        <f>RAND()*NORMDIST(B88,B$2,D$2,0)</f>
        <v>1.6347846861606834</v>
      </c>
    </row>
    <row r="89" spans="1:25" ht="12.75">
      <c r="A89" s="7">
        <f>A88+1</f>
        <v>83</v>
      </c>
      <c r="B89" s="5">
        <f>ROUND(foo+T89*bar,places)</f>
        <v>0.033</v>
      </c>
      <c r="F89" s="5">
        <f>ROUND(F88+B89,IF(H89&gt;99.1,2,3))</f>
        <v>3.467</v>
      </c>
      <c r="G89" s="7" t="s">
        <v>4</v>
      </c>
      <c r="H89" s="5">
        <f>SQRT(H88*H88+D$2*D$2)</f>
        <v>0.16398780442459746</v>
      </c>
      <c r="I89" s="5"/>
      <c r="J89" s="4">
        <f>ROUND(J88+$B89,IF(H89&gt;0.1,2,3))</f>
        <v>3.47</v>
      </c>
      <c r="K89" s="4" t="s">
        <v>4</v>
      </c>
      <c r="L89" s="4">
        <f>ROUND(H89,2)</f>
        <v>0.16</v>
      </c>
      <c r="N89" s="8">
        <f>ROUND(N88+$B89,IF(L89&gt;0.1,1,2))</f>
        <v>3.2</v>
      </c>
      <c r="O89" s="8" t="s">
        <v>4</v>
      </c>
      <c r="P89" s="8">
        <f>ROUND(H89,1)</f>
        <v>0.2</v>
      </c>
      <c r="R89" s="4">
        <f>RAND()</f>
        <v>0.5558566970254333</v>
      </c>
      <c r="S89" s="4">
        <f>RAND()</f>
        <v>0.3388974367652661</v>
      </c>
      <c r="T89" s="4">
        <f>SQRT(-2*LN(R89))*COS(twopi*S89)</f>
        <v>-0.5743433610014286</v>
      </c>
      <c r="V89" s="9">
        <f>V88+D$2/10</f>
        <v>0.11859999999999991</v>
      </c>
      <c r="W89" s="9">
        <f>NORMDIST(V89,B$2,D$2,0)</f>
        <v>0.0032746148753633837</v>
      </c>
      <c r="Y89" s="9">
        <f>RAND()*NORMDIST(B89,B$2,D$2,0)</f>
        <v>0.06086515987949861</v>
      </c>
    </row>
    <row r="90" spans="1:25" ht="12.75">
      <c r="A90" s="7">
        <f>A89+1</f>
        <v>84</v>
      </c>
      <c r="B90" s="5">
        <f>ROUND(foo+T90*bar,places)</f>
        <v>0.049</v>
      </c>
      <c r="F90" s="5">
        <f>ROUND(F89+B90,IF(H90&gt;99.1,2,3))</f>
        <v>3.516</v>
      </c>
      <c r="G90" s="7" t="s">
        <v>4</v>
      </c>
      <c r="H90" s="5">
        <f>SQRT(H89*H89+D$2*D$2)</f>
        <v>0.16497272501841032</v>
      </c>
      <c r="I90" s="5"/>
      <c r="J90" s="4">
        <f>ROUND(J89+$B90,IF(H90&gt;0.1,2,3))</f>
        <v>3.52</v>
      </c>
      <c r="K90" s="4" t="s">
        <v>4</v>
      </c>
      <c r="L90" s="4">
        <f>ROUND(H90,2)</f>
        <v>0.16</v>
      </c>
      <c r="N90" s="8">
        <f>ROUND(N89+$B90,IF(L90&gt;0.1,1,2))</f>
        <v>3.2</v>
      </c>
      <c r="O90" s="8" t="s">
        <v>4</v>
      </c>
      <c r="P90" s="8">
        <f>ROUND(H90,1)</f>
        <v>0.2</v>
      </c>
      <c r="R90" s="4">
        <f>RAND()</f>
        <v>0.130366082125016</v>
      </c>
      <c r="S90" s="4">
        <f>RAND()</f>
        <v>0.22175029007288852</v>
      </c>
      <c r="T90" s="4">
        <f>SQRT(-2*LN(R90))*COS(twopi*S90)</f>
        <v>0.35642248487249745</v>
      </c>
      <c r="V90" s="9">
        <f>V89+D$2/10</f>
        <v>0.12039999999999991</v>
      </c>
      <c r="W90" s="9">
        <f>NORMDIST(V90,B$2,D$2,0)</f>
        <v>0.002140844263449327</v>
      </c>
      <c r="Y90" s="9">
        <f>RAND()*NORMDIST(B90,B$2,D$2,0)</f>
        <v>10.018665884295245</v>
      </c>
    </row>
    <row r="91" spans="1:25" ht="12.75">
      <c r="A91" s="7">
        <f>A90+1</f>
        <v>85</v>
      </c>
      <c r="B91" s="5">
        <f>ROUND(foo+T91*bar,places)</f>
        <v>0.106</v>
      </c>
      <c r="F91" s="5">
        <f>ROUND(F90+B91,IF(H91&gt;99.1,2,3))</f>
        <v>3.622</v>
      </c>
      <c r="G91" s="7" t="s">
        <v>4</v>
      </c>
      <c r="H91" s="5">
        <f>SQRT(H90*H90+D$2*D$2)</f>
        <v>0.16595180023127204</v>
      </c>
      <c r="I91" s="5"/>
      <c r="J91" s="4">
        <f>ROUND(J90+$B91,IF(H91&gt;0.1,2,3))</f>
        <v>3.63</v>
      </c>
      <c r="K91" s="4" t="s">
        <v>4</v>
      </c>
      <c r="L91" s="4">
        <f>ROUND(H91,2)</f>
        <v>0.17</v>
      </c>
      <c r="N91" s="8">
        <f>ROUND(N90+$B91,IF(L91&gt;0.1,1,2))</f>
        <v>3.3</v>
      </c>
      <c r="O91" s="8" t="s">
        <v>4</v>
      </c>
      <c r="P91" s="8">
        <f>ROUND(H91,1)</f>
        <v>0.2</v>
      </c>
      <c r="R91" s="4">
        <f>RAND()</f>
        <v>0.001695193990648445</v>
      </c>
      <c r="S91" s="4">
        <f>RAND()</f>
        <v>0.025550803005195563</v>
      </c>
      <c r="T91" s="4">
        <f>SQRT(-2*LN(R91))*COS(twopi*S91)</f>
        <v>3.52616896193466</v>
      </c>
      <c r="V91" s="9">
        <f>V90+D$2/10</f>
        <v>0.1221999999999999</v>
      </c>
      <c r="W91" s="9">
        <f>NORMDIST(V91,B$2,D$2,0)</f>
        <v>0.0013856928494474505</v>
      </c>
      <c r="Y91" s="9">
        <f>RAND()*NORMDIST(B91,B$2,D$2,0)</f>
        <v>0.04527400097701224</v>
      </c>
    </row>
    <row r="92" spans="1:25" ht="12.75">
      <c r="A92" s="7">
        <f>A91+1</f>
        <v>86</v>
      </c>
      <c r="B92" s="5">
        <f>ROUND(foo+T92*bar,places)</f>
        <v>0.04</v>
      </c>
      <c r="F92" s="5">
        <f>ROUND(F91+B92,IF(H92&gt;99.1,2,3))</f>
        <v>3.662</v>
      </c>
      <c r="G92" s="7" t="s">
        <v>4</v>
      </c>
      <c r="H92" s="5">
        <f>SQRT(H91*H91+D$2*D$2)</f>
        <v>0.16692513291892275</v>
      </c>
      <c r="I92" s="5"/>
      <c r="J92" s="4">
        <f>ROUND(J91+$B92,IF(H92&gt;0.1,2,3))</f>
        <v>3.67</v>
      </c>
      <c r="K92" s="4" t="s">
        <v>4</v>
      </c>
      <c r="L92" s="4">
        <f>ROUND(H92,2)</f>
        <v>0.17</v>
      </c>
      <c r="N92" s="8">
        <f>ROUND(N91+$B92,IF(L92&gt;0.1,1,2))</f>
        <v>3.3</v>
      </c>
      <c r="O92" s="8" t="s">
        <v>4</v>
      </c>
      <c r="P92" s="8">
        <f>ROUND(H92,1)</f>
        <v>0.2</v>
      </c>
      <c r="R92" s="4">
        <f>RAND()</f>
        <v>0.4585449336515103</v>
      </c>
      <c r="S92" s="4">
        <f>RAND()</f>
        <v>0.27207113232499375</v>
      </c>
      <c r="T92" s="4">
        <f>SQRT(-2*LN(R92))*COS(twopi*S92)</f>
        <v>-0.17261936208970594</v>
      </c>
      <c r="V92" s="9">
        <f>V91+D$2/10</f>
        <v>0.1239999999999999</v>
      </c>
      <c r="W92" s="9">
        <f>NORMDIST(V92,B$2,D$2,0)</f>
        <v>0.0008879856170503248</v>
      </c>
      <c r="Y92" s="9">
        <f>RAND()*NORMDIST(B92,B$2,D$2,0)</f>
        <v>20.581342442387168</v>
      </c>
    </row>
    <row r="93" spans="1:25" ht="12.75">
      <c r="A93" s="7">
        <f>A92+1</f>
        <v>87</v>
      </c>
      <c r="B93" s="5">
        <f>ROUND(foo+T93*bar,places)</f>
        <v>0.027</v>
      </c>
      <c r="F93" s="5">
        <f>ROUND(F92+B93,IF(H93&gt;99.1,2,3))</f>
        <v>3.689</v>
      </c>
      <c r="G93" s="7" t="s">
        <v>4</v>
      </c>
      <c r="H93" s="5">
        <f>SQRT(H92*H92+D$2*D$2)</f>
        <v>0.16789282295559876</v>
      </c>
      <c r="I93" s="5"/>
      <c r="J93" s="4">
        <f>ROUND(J92+$B93,IF(H93&gt;0.1,2,3))</f>
        <v>3.7</v>
      </c>
      <c r="K93" s="4" t="s">
        <v>4</v>
      </c>
      <c r="L93" s="4">
        <f>ROUND(H93,2)</f>
        <v>0.17</v>
      </c>
      <c r="N93" s="8">
        <f>ROUND(N92+$B93,IF(L93&gt;0.1,1,2))</f>
        <v>3.3</v>
      </c>
      <c r="O93" s="8" t="s">
        <v>4</v>
      </c>
      <c r="P93" s="8">
        <f>ROUND(H93,1)</f>
        <v>0.2</v>
      </c>
      <c r="R93" s="4">
        <f>RAND()</f>
        <v>0.5432813621685151</v>
      </c>
      <c r="S93" s="4">
        <f>RAND()</f>
        <v>0.3987235914201698</v>
      </c>
      <c r="T93" s="4">
        <f>SQRT(-2*LN(R93))*COS(twopi*S93)</f>
        <v>-0.8884461773633933</v>
      </c>
      <c r="V93" s="9">
        <f>V92+D$2/10</f>
        <v>0.1257999999999999</v>
      </c>
      <c r="W93" s="9">
        <f>NORMDIST(V93,B$2,D$2,0)</f>
        <v>0.0005633806703048311</v>
      </c>
      <c r="Y93" s="9">
        <f>RAND()*NORMDIST(B93,B$2,D$2,0)</f>
        <v>11.851360301523941</v>
      </c>
    </row>
    <row r="94" spans="1:25" ht="12.75">
      <c r="A94" s="7">
        <f>A93+1</f>
        <v>88</v>
      </c>
      <c r="B94" s="5">
        <f>ROUND(foo+T94*bar,places)</f>
        <v>0.038</v>
      </c>
      <c r="F94" s="5">
        <f>ROUND(F93+B94,IF(H94&gt;99.1,2,3))</f>
        <v>3.727</v>
      </c>
      <c r="G94" s="7" t="s">
        <v>4</v>
      </c>
      <c r="H94" s="5">
        <f>SQRT(H93*H93+D$2*D$2)</f>
        <v>0.16885496735364355</v>
      </c>
      <c r="I94" s="5"/>
      <c r="J94" s="4">
        <f>ROUND(J93+$B94,IF(H94&gt;0.1,2,3))</f>
        <v>3.74</v>
      </c>
      <c r="K94" s="4" t="s">
        <v>4</v>
      </c>
      <c r="L94" s="4">
        <f>ROUND(H94,2)</f>
        <v>0.17</v>
      </c>
      <c r="N94" s="8">
        <f>ROUND(N93+$B94,IF(L94&gt;0.1,1,2))</f>
        <v>3.3</v>
      </c>
      <c r="O94" s="8" t="s">
        <v>4</v>
      </c>
      <c r="P94" s="8">
        <f>ROUND(H94,1)</f>
        <v>0.2</v>
      </c>
      <c r="R94" s="4">
        <f>RAND()</f>
        <v>0.8201991405026975</v>
      </c>
      <c r="S94" s="4">
        <f>RAND()</f>
        <v>0.6719897069500537</v>
      </c>
      <c r="T94" s="4">
        <f>SQRT(-2*LN(R94))*COS(twopi*S94)</f>
        <v>-0.2963986228141157</v>
      </c>
      <c r="V94" s="9">
        <f>V93+D$2/10</f>
        <v>0.1275999999999999</v>
      </c>
      <c r="W94" s="9">
        <f>NORMDIST(V94,B$2,D$2,0)</f>
        <v>0.0003538791766037348</v>
      </c>
      <c r="Y94" s="9">
        <f>RAND()*NORMDIST(B94,B$2,D$2,0)</f>
        <v>6.349235518745504</v>
      </c>
    </row>
    <row r="95" spans="1:25" ht="12.75">
      <c r="A95" s="7">
        <f>A94+1</f>
        <v>89</v>
      </c>
      <c r="B95" s="5">
        <f>ROUND(foo+T95*bar,places)</f>
        <v>0.014</v>
      </c>
      <c r="F95" s="5">
        <f>ROUND(F94+B95,IF(H95&gt;99.1,2,3))</f>
        <v>3.741</v>
      </c>
      <c r="G95" s="7" t="s">
        <v>4</v>
      </c>
      <c r="H95" s="5">
        <f>SQRT(H94*H94+D$2*D$2)</f>
        <v>0.16981166037701897</v>
      </c>
      <c r="I95" s="5"/>
      <c r="J95" s="4">
        <f>ROUND(J94+$B95,IF(H95&gt;0.1,2,3))</f>
        <v>3.75</v>
      </c>
      <c r="K95" s="4" t="s">
        <v>4</v>
      </c>
      <c r="L95" s="4">
        <f>ROUND(H95,2)</f>
        <v>0.17</v>
      </c>
      <c r="N95" s="8">
        <f>ROUND(N94+$B95,IF(L95&gt;0.1,1,2))</f>
        <v>3.3</v>
      </c>
      <c r="O95" s="8" t="s">
        <v>4</v>
      </c>
      <c r="P95" s="8">
        <f>ROUND(H95,1)</f>
        <v>0.2</v>
      </c>
      <c r="R95" s="4">
        <f>RAND()</f>
        <v>0.012378560228386893</v>
      </c>
      <c r="S95" s="4">
        <f>RAND()</f>
        <v>0.34045128596712726</v>
      </c>
      <c r="T95" s="4">
        <f>SQRT(-2*LN(R95))*COS(twopi*S95)</f>
        <v>-1.5951244159372149</v>
      </c>
      <c r="V95" s="9">
        <f>V94+D$2/10</f>
        <v>0.1293999999999999</v>
      </c>
      <c r="W95" s="9">
        <f>NORMDIST(V95,B$2,D$2,0)</f>
        <v>0.0002200721717240089</v>
      </c>
      <c r="Y95" s="9">
        <f>RAND()*NORMDIST(B95,B$2,D$2,0)</f>
        <v>4.393134352252065</v>
      </c>
    </row>
    <row r="96" spans="1:25" ht="12.75">
      <c r="A96" s="7">
        <f>A95+1</f>
        <v>90</v>
      </c>
      <c r="B96" s="5">
        <f>ROUND(foo+T96*bar,places)</f>
        <v>0.067</v>
      </c>
      <c r="F96" s="5">
        <f>ROUND(F95+B96,IF(H96&gt;99.1,2,3))</f>
        <v>3.808</v>
      </c>
      <c r="G96" s="7" t="s">
        <v>4</v>
      </c>
      <c r="H96" s="5">
        <f>SQRT(H95*H95+D$2*D$2)</f>
        <v>0.1707629936490926</v>
      </c>
      <c r="I96" s="5"/>
      <c r="J96" s="4">
        <f>ROUND(J95+$B96,IF(H96&gt;0.1,2,3))</f>
        <v>3.82</v>
      </c>
      <c r="K96" s="4" t="s">
        <v>4</v>
      </c>
      <c r="L96" s="4">
        <f>ROUND(H96,2)</f>
        <v>0.17</v>
      </c>
      <c r="N96" s="8">
        <f>ROUND(N95+$B96,IF(L96&gt;0.1,1,2))</f>
        <v>3.4</v>
      </c>
      <c r="O96" s="8" t="s">
        <v>4</v>
      </c>
      <c r="P96" s="8">
        <f>ROUND(H96,1)</f>
        <v>0.2</v>
      </c>
      <c r="R96" s="4">
        <f>RAND()</f>
        <v>0.40540541406891445</v>
      </c>
      <c r="S96" s="4">
        <f>RAND()</f>
        <v>0.999205150800465</v>
      </c>
      <c r="T96" s="4">
        <f>SQRT(-2*LN(R96))*COS(twopi*S96)</f>
        <v>1.34375977848715</v>
      </c>
      <c r="Y96" s="9">
        <f>RAND()*NORMDIST(B96,B$2,D$2,0)</f>
        <v>8.204306140643725</v>
      </c>
    </row>
    <row r="97" spans="1:25" ht="12.75">
      <c r="A97" s="7">
        <f>A96+1</f>
        <v>91</v>
      </c>
      <c r="B97" s="5">
        <f>ROUND(foo+T97*bar,places)</f>
        <v>0.021</v>
      </c>
      <c r="F97" s="5">
        <f>ROUND(F96+B97,IF(H97&gt;99.1,2,3))</f>
        <v>3.829</v>
      </c>
      <c r="G97" s="7" t="s">
        <v>4</v>
      </c>
      <c r="H97" s="5">
        <f>SQRT(H96*H96+D$2*D$2)</f>
        <v>0.17170905625505034</v>
      </c>
      <c r="I97" s="5"/>
      <c r="J97" s="4">
        <f>ROUND(J96+$B97,IF(H97&gt;0.1,2,3))</f>
        <v>3.84</v>
      </c>
      <c r="K97" s="4" t="s">
        <v>4</v>
      </c>
      <c r="L97" s="4">
        <f>ROUND(H97,2)</f>
        <v>0.17</v>
      </c>
      <c r="N97" s="8">
        <f>ROUND(N96+$B97,IF(L97&gt;0.1,1,2))</f>
        <v>3.4</v>
      </c>
      <c r="O97" s="8" t="s">
        <v>4</v>
      </c>
      <c r="P97" s="8">
        <f>ROUND(H97,1)</f>
        <v>0.2</v>
      </c>
      <c r="R97" s="4">
        <f>RAND()</f>
        <v>0.007784198775463252</v>
      </c>
      <c r="S97" s="4">
        <f>RAND()</f>
        <v>0.3141436393854616</v>
      </c>
      <c r="T97" s="4">
        <f>SQRT(-2*LN(R97))*COS(twopi*S97)</f>
        <v>-1.2222249799515836</v>
      </c>
      <c r="Y97" s="9">
        <f>RAND()*NORMDIST(B97,B$2,D$2,0)</f>
        <v>10.342142887949509</v>
      </c>
    </row>
    <row r="98" spans="1:25" ht="12.75">
      <c r="A98" s="7">
        <f>A97+1</f>
        <v>92</v>
      </c>
      <c r="B98" s="5">
        <f>ROUND(foo+T98*bar,places)</f>
        <v>0.045</v>
      </c>
      <c r="F98" s="5">
        <f>ROUND(F97+B98,IF(H98&gt;99.1,2,3))</f>
        <v>3.874</v>
      </c>
      <c r="G98" s="7" t="s">
        <v>4</v>
      </c>
      <c r="H98" s="5">
        <f>SQRT(H97*H97+D$2*D$2)</f>
        <v>0.17264993483925803</v>
      </c>
      <c r="I98" s="5"/>
      <c r="J98" s="4">
        <f>ROUND(J97+$B98,IF(H98&gt;0.1,2,3))</f>
        <v>3.89</v>
      </c>
      <c r="K98" s="4" t="s">
        <v>4</v>
      </c>
      <c r="L98" s="4">
        <f>ROUND(H98,2)</f>
        <v>0.17</v>
      </c>
      <c r="N98" s="8">
        <f>ROUND(N97+$B98,IF(L98&gt;0.1,1,2))</f>
        <v>3.4</v>
      </c>
      <c r="O98" s="8" t="s">
        <v>4</v>
      </c>
      <c r="P98" s="8">
        <f>ROUND(H98,1)</f>
        <v>0.2</v>
      </c>
      <c r="R98" s="4">
        <f>RAND()</f>
        <v>0.8918978428541937</v>
      </c>
      <c r="S98" s="4">
        <f>RAND()</f>
        <v>0.20332825722301665</v>
      </c>
      <c r="T98" s="4">
        <f>SQRT(-2*LN(R98))*COS(twopi*S98)</f>
        <v>0.13826953157602248</v>
      </c>
      <c r="Y98" s="9">
        <f>RAND()*NORMDIST(B98,B$2,D$2,0)</f>
        <v>9.28246011999342</v>
      </c>
    </row>
    <row r="99" spans="1:25" ht="12.75">
      <c r="A99" s="7">
        <f>A98+1</f>
        <v>93</v>
      </c>
      <c r="B99" s="5">
        <f>ROUND(foo+T99*bar,places)</f>
        <v>0.037</v>
      </c>
      <c r="F99" s="5">
        <f>ROUND(F98+B99,IF(H99&gt;99.1,2,3))</f>
        <v>3.911</v>
      </c>
      <c r="G99" s="7" t="s">
        <v>4</v>
      </c>
      <c r="H99" s="5">
        <f>SQRT(H98*H98+D$2*D$2)</f>
        <v>0.17358571369787332</v>
      </c>
      <c r="I99" s="5"/>
      <c r="J99" s="4">
        <f>ROUND(J98+$B99,IF(H99&gt;0.1,2,3))</f>
        <v>3.93</v>
      </c>
      <c r="K99" s="4" t="s">
        <v>4</v>
      </c>
      <c r="L99" s="4">
        <f>ROUND(H99,2)</f>
        <v>0.17</v>
      </c>
      <c r="N99" s="8">
        <f>ROUND(N98+$B99,IF(L99&gt;0.1,1,2))</f>
        <v>3.4</v>
      </c>
      <c r="O99" s="8" t="s">
        <v>4</v>
      </c>
      <c r="P99" s="8">
        <f>ROUND(H99,1)</f>
        <v>0.2</v>
      </c>
      <c r="R99" s="4">
        <f>RAND()</f>
        <v>0.4636400265607986</v>
      </c>
      <c r="S99" s="4">
        <f>RAND()</f>
        <v>0.7062121182366712</v>
      </c>
      <c r="T99" s="4">
        <f>SQRT(-2*LN(R99))*COS(twopi*S99)</f>
        <v>-0.33683665088817977</v>
      </c>
      <c r="Y99" s="9">
        <f>RAND()*NORMDIST(B99,B$2,D$2,0)</f>
        <v>19.306188496098446</v>
      </c>
    </row>
    <row r="100" spans="1:25" ht="12.75">
      <c r="A100" s="7">
        <f>A99+1</f>
        <v>94</v>
      </c>
      <c r="B100" s="5">
        <f>ROUND(foo+T100*bar,places)</f>
        <v>0.02</v>
      </c>
      <c r="F100" s="5">
        <f>ROUND(F99+B100,IF(H100&gt;99.1,2,3))</f>
        <v>3.931</v>
      </c>
      <c r="G100" s="7" t="s">
        <v>4</v>
      </c>
      <c r="H100" s="5">
        <f>SQRT(H99*H99+D$2*D$2)</f>
        <v>0.174516474866988</v>
      </c>
      <c r="I100" s="5"/>
      <c r="J100" s="4">
        <f>ROUND(J99+$B100,IF(H100&gt;0.1,2,3))</f>
        <v>3.95</v>
      </c>
      <c r="K100" s="4" t="s">
        <v>4</v>
      </c>
      <c r="L100" s="4">
        <f>ROUND(H100,2)</f>
        <v>0.17</v>
      </c>
      <c r="N100" s="8">
        <f>ROUND(N99+$B100,IF(L100&gt;0.1,1,2))</f>
        <v>3.4</v>
      </c>
      <c r="O100" s="8" t="s">
        <v>4</v>
      </c>
      <c r="P100" s="8">
        <f>ROUND(H100,1)</f>
        <v>0.2</v>
      </c>
      <c r="R100" s="4">
        <f>RAND()</f>
        <v>0.12209313782503364</v>
      </c>
      <c r="S100" s="4">
        <f>RAND()</f>
        <v>0.643433292215344</v>
      </c>
      <c r="T100" s="4">
        <f>SQRT(-2*LN(R100))*COS(twopi*S100)</f>
        <v>-1.2728646465094524</v>
      </c>
      <c r="Y100" s="9">
        <f>RAND()*NORMDIST(B100,B$2,D$2,0)</f>
        <v>2.7441489025100823</v>
      </c>
    </row>
    <row r="101" spans="1:25" ht="12.75">
      <c r="A101" s="7">
        <f>A100+1</f>
        <v>95</v>
      </c>
      <c r="B101" s="5">
        <f>ROUND(foo+T101*bar,places)</f>
        <v>0.026</v>
      </c>
      <c r="F101" s="5">
        <f>ROUND(F100+B101,IF(H101&gt;99.1,2,3))</f>
        <v>3.957</v>
      </c>
      <c r="G101" s="7" t="s">
        <v>4</v>
      </c>
      <c r="H101" s="5">
        <f>SQRT(H100*H100+D$2*D$2)</f>
        <v>0.1754422982065615</v>
      </c>
      <c r="I101" s="5"/>
      <c r="J101" s="4">
        <f>ROUND(J100+$B101,IF(H101&gt;0.1,2,3))</f>
        <v>3.98</v>
      </c>
      <c r="K101" s="4" t="s">
        <v>4</v>
      </c>
      <c r="L101" s="4">
        <f>ROUND(H101,2)</f>
        <v>0.18</v>
      </c>
      <c r="N101" s="8">
        <f>ROUND(N100+$B101,IF(L101&gt;0.1,1,2))</f>
        <v>3.4</v>
      </c>
      <c r="O101" s="8" t="s">
        <v>4</v>
      </c>
      <c r="P101" s="8">
        <f>ROUND(H101,1)</f>
        <v>0.2</v>
      </c>
      <c r="R101" s="4">
        <f>RAND()</f>
        <v>0.6296606698062759</v>
      </c>
      <c r="S101" s="4">
        <f>RAND()</f>
        <v>0.5101807896114284</v>
      </c>
      <c r="T101" s="4">
        <f>SQRT(-2*LN(R101))*COS(twopi*S101)</f>
        <v>-0.9598791664806331</v>
      </c>
      <c r="Y101" s="9">
        <f>RAND()*NORMDIST(B101,B$2,D$2,0)</f>
        <v>10.749659485203711</v>
      </c>
    </row>
    <row r="102" spans="1:25" ht="12.75">
      <c r="A102" s="7">
        <f>A101+1</f>
        <v>96</v>
      </c>
      <c r="B102" s="5">
        <f>ROUND(foo+T102*bar,places)</f>
        <v>0.046</v>
      </c>
      <c r="F102" s="5">
        <f>ROUND(F101+B102,IF(H102&gt;99.1,2,3))</f>
        <v>4.003</v>
      </c>
      <c r="G102" s="7" t="s">
        <v>4</v>
      </c>
      <c r="H102" s="5">
        <f>SQRT(H101*H101+D$2*D$2)</f>
        <v>0.17636326148038897</v>
      </c>
      <c r="I102" s="5"/>
      <c r="J102" s="4">
        <f>ROUND(J101+$B102,IF(H102&gt;0.1,2,3))</f>
        <v>4.03</v>
      </c>
      <c r="K102" s="4" t="s">
        <v>4</v>
      </c>
      <c r="L102" s="4">
        <f>ROUND(H102,2)</f>
        <v>0.18</v>
      </c>
      <c r="N102" s="8">
        <f>ROUND(N101+$B102,IF(L102&gt;0.1,1,2))</f>
        <v>3.4</v>
      </c>
      <c r="O102" s="8" t="s">
        <v>4</v>
      </c>
      <c r="P102" s="8">
        <f>ROUND(H102,1)</f>
        <v>0.2</v>
      </c>
      <c r="R102" s="4">
        <f>RAND()</f>
        <v>0.012363246684856562</v>
      </c>
      <c r="S102" s="4">
        <f>RAND()</f>
        <v>0.2420700692494541</v>
      </c>
      <c r="T102" s="4">
        <f>SQRT(-2*LN(R102))*COS(twopi*S102)</f>
        <v>0.147627239294943</v>
      </c>
      <c r="Y102" s="9">
        <f>RAND()*NORMDIST(B102,B$2,D$2,0)</f>
        <v>8.289676107498213</v>
      </c>
    </row>
    <row r="103" spans="1:25" ht="12.75">
      <c r="A103" s="7">
        <f>A102+1</f>
        <v>97</v>
      </c>
      <c r="B103" s="5">
        <f>ROUND(foo+T103*bar,places)</f>
        <v>0.051</v>
      </c>
      <c r="F103" s="5">
        <f>ROUND(F102+B103,IF(H103&gt;99.1,2,3))</f>
        <v>4.054</v>
      </c>
      <c r="G103" s="7" t="s">
        <v>4</v>
      </c>
      <c r="H103" s="5">
        <f>SQRT(H102*H102+D$2*D$2)</f>
        <v>0.17727944043233004</v>
      </c>
      <c r="I103" s="5"/>
      <c r="J103" s="4">
        <f>ROUND(J102+$B103,IF(H103&gt;0.1,2,3))</f>
        <v>4.08</v>
      </c>
      <c r="K103" s="4" t="s">
        <v>4</v>
      </c>
      <c r="L103" s="4">
        <f>ROUND(H103,2)</f>
        <v>0.18</v>
      </c>
      <c r="N103" s="8">
        <f>ROUND(N102+$B103,IF(L103&gt;0.1,1,2))</f>
        <v>3.5</v>
      </c>
      <c r="O103" s="8" t="s">
        <v>4</v>
      </c>
      <c r="P103" s="8">
        <f>ROUND(H103,1)</f>
        <v>0.2</v>
      </c>
      <c r="R103" s="4">
        <f>RAND()</f>
        <v>0.8319321026919028</v>
      </c>
      <c r="S103" s="4">
        <f>RAND()</f>
        <v>0.888364733903279</v>
      </c>
      <c r="T103" s="4">
        <f>SQRT(-2*LN(R103))*COS(twopi*S103)</f>
        <v>0.46342445718859177</v>
      </c>
      <c r="Y103" s="9">
        <f>RAND()*NORMDIST(B103,B$2,D$2,0)</f>
        <v>13.616291875698844</v>
      </c>
    </row>
    <row r="104" spans="1:25" ht="12.75">
      <c r="A104" s="7">
        <f>A103+1</f>
        <v>98</v>
      </c>
      <c r="B104" s="5">
        <f>ROUND(foo+T104*bar,places)</f>
        <v>0.031</v>
      </c>
      <c r="F104" s="5">
        <f>ROUND(F103+B104,IF(H104&gt;99.1,2,3))</f>
        <v>4.085</v>
      </c>
      <c r="G104" s="7" t="s">
        <v>4</v>
      </c>
      <c r="H104" s="5">
        <f>SQRT(H103*H103+D$2*D$2)</f>
        <v>0.17819090885901012</v>
      </c>
      <c r="I104" s="5"/>
      <c r="J104" s="4">
        <f>ROUND(J103+$B104,IF(H104&gt;0.1,2,3))</f>
        <v>4.11</v>
      </c>
      <c r="K104" s="4" t="s">
        <v>4</v>
      </c>
      <c r="L104" s="4">
        <f>ROUND(H104,2)</f>
        <v>0.18</v>
      </c>
      <c r="N104" s="8">
        <f>ROUND(N103+$B104,IF(L104&gt;0.1,1,2))</f>
        <v>3.5</v>
      </c>
      <c r="O104" s="8" t="s">
        <v>4</v>
      </c>
      <c r="P104" s="8">
        <f>ROUND(H104,1)</f>
        <v>0.2</v>
      </c>
      <c r="R104" s="4">
        <f>RAND()</f>
        <v>0.6665582739066372</v>
      </c>
      <c r="S104" s="4">
        <f>RAND()</f>
        <v>0.6200499830836651</v>
      </c>
      <c r="T104" s="4">
        <f>SQRT(-2*LN(R104))*COS(twopi*S104)</f>
        <v>-0.6563863235170356</v>
      </c>
      <c r="Y104" s="9">
        <f>RAND()*NORMDIST(B104,B$2,D$2,0)</f>
        <v>11.005558856003617</v>
      </c>
    </row>
    <row r="105" spans="1:25" ht="12.75">
      <c r="A105" s="7">
        <f>A104+1</f>
        <v>99</v>
      </c>
      <c r="B105" s="5">
        <f>ROUND(foo+T105*bar,places)</f>
        <v>0.042</v>
      </c>
      <c r="F105" s="5">
        <f>ROUND(F104+B105,IF(H105&gt;99.1,2,3))</f>
        <v>4.127</v>
      </c>
      <c r="G105" s="7" t="s">
        <v>4</v>
      </c>
      <c r="H105" s="5">
        <f>SQRT(H104*H104+D$2*D$2)</f>
        <v>0.17909773867919174</v>
      </c>
      <c r="I105" s="5"/>
      <c r="J105" s="4">
        <f>ROUND(J104+$B105,IF(H105&gt;0.1,2,3))</f>
        <v>4.15</v>
      </c>
      <c r="K105" s="4" t="s">
        <v>4</v>
      </c>
      <c r="L105" s="4">
        <f>ROUND(H105,2)</f>
        <v>0.18</v>
      </c>
      <c r="N105" s="8">
        <f>ROUND(N104+$B105,IF(L105&gt;0.1,1,2))</f>
        <v>3.5</v>
      </c>
      <c r="O105" s="8" t="s">
        <v>4</v>
      </c>
      <c r="P105" s="8">
        <f>ROUND(H105,1)</f>
        <v>0.2</v>
      </c>
      <c r="R105" s="4">
        <f>RAND()</f>
        <v>0.8642447147154622</v>
      </c>
      <c r="S105" s="4">
        <f>RAND()</f>
        <v>0.25947910219376563</v>
      </c>
      <c r="T105" s="4">
        <f>SQRT(-2*LN(R105))*COS(twopi*S105)</f>
        <v>-0.032153770581975466</v>
      </c>
      <c r="Y105" s="9">
        <f>RAND()*NORMDIST(B105,B$2,D$2,0)</f>
        <v>11.7472769074967</v>
      </c>
    </row>
    <row r="106" spans="1:25" ht="12.75">
      <c r="A106" s="7">
        <f>A105+1</f>
        <v>100</v>
      </c>
      <c r="B106" s="5">
        <f>ROUND(foo+T106*bar,places)</f>
        <v>0.038</v>
      </c>
      <c r="F106" s="5">
        <f>ROUND(F105+B106,IF(H106&gt;99.1,2,3))</f>
        <v>4.165</v>
      </c>
      <c r="G106" s="7" t="s">
        <v>4</v>
      </c>
      <c r="H106" s="5">
        <f>SQRT(H105*H105+D$2*D$2)</f>
        <v>0.18000000000000013</v>
      </c>
      <c r="I106" s="5"/>
      <c r="J106" s="4">
        <f>ROUND(J105+$B106,IF(H106&gt;0.1,2,3))</f>
        <v>4.19</v>
      </c>
      <c r="K106" s="4" t="s">
        <v>4</v>
      </c>
      <c r="L106" s="4">
        <f>ROUND(H106,2)</f>
        <v>0.18</v>
      </c>
      <c r="N106" s="8">
        <f>ROUND(N105+$B106,IF(L106&gt;0.1,1,2))</f>
        <v>3.5</v>
      </c>
      <c r="O106" s="8" t="s">
        <v>4</v>
      </c>
      <c r="P106" s="8">
        <f>ROUND(H106,1)</f>
        <v>0.2</v>
      </c>
      <c r="R106" s="4">
        <f>RAND()</f>
        <v>0.2831887678180045</v>
      </c>
      <c r="S106" s="4">
        <f>RAND()</f>
        <v>0.27812238275297696</v>
      </c>
      <c r="T106" s="4">
        <f>SQRT(-2*LN(R106))*COS(twopi*S106)</f>
        <v>-0.27922395897384533</v>
      </c>
      <c r="Y106" s="9">
        <f>RAND()*NORMDIST(B106,B$2,D$2,0)</f>
        <v>9.953981556176478</v>
      </c>
    </row>
    <row r="107" spans="5:13" ht="12.75">
      <c r="E107" s="7" t="s">
        <v>16</v>
      </c>
      <c r="I107" s="7" t="s">
        <v>16</v>
      </c>
      <c r="L107" s="7"/>
      <c r="M107" s="7" t="s">
        <v>16</v>
      </c>
    </row>
    <row r="108" spans="6:20" ht="12.75">
      <c r="F108" s="4">
        <f>F106</f>
        <v>4.165</v>
      </c>
      <c r="G108" s="4" t="str">
        <f>G106</f>
        <v>±</v>
      </c>
      <c r="H108" s="5">
        <f>H106</f>
        <v>0.18000000000000013</v>
      </c>
      <c r="I108" s="4"/>
      <c r="J108" s="4">
        <f>J106</f>
        <v>4.19</v>
      </c>
      <c r="K108" s="4"/>
      <c r="L108" s="4">
        <f>L106</f>
        <v>0.18</v>
      </c>
      <c r="N108" s="8">
        <f>N106</f>
        <v>3.5</v>
      </c>
      <c r="O108" s="4"/>
      <c r="P108" s="8">
        <f>P106</f>
        <v>0.2</v>
      </c>
      <c r="R108" s="4">
        <f>SUM(R7:R106)</f>
        <v>50.150808681994306</v>
      </c>
      <c r="S108" s="4">
        <f>SUM(S7:S106)</f>
        <v>49.31376129207792</v>
      </c>
      <c r="T108" s="4">
        <f>SUM(T7:T106)</f>
        <v>-7.313083318567266</v>
      </c>
    </row>
    <row r="109" spans="8:20" ht="12.75">
      <c r="H109" s="3">
        <f>H108/F108</f>
        <v>0.04321728691476594</v>
      </c>
      <c r="I109" s="3"/>
      <c r="J109" s="2"/>
      <c r="K109" s="2"/>
      <c r="L109" s="7"/>
      <c r="M109" s="7"/>
      <c r="R109" s="4">
        <f>VARP(R7:R106)</f>
        <v>0.08906988029191629</v>
      </c>
      <c r="S109" s="4">
        <f>VARP(S7:S106)</f>
        <v>0.07659280424124162</v>
      </c>
      <c r="T109" s="4">
        <f>VARP(T7:T106)</f>
        <v>1.0430087882317682</v>
      </c>
    </row>
  </sheetData>
  <sheetProtection/>
  <printOptions/>
  <pageMargins left="0.75" right="0.75" top="1" bottom="1" header="0.5" footer="0.5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87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" width="9.125" style="9" customWidth="1"/>
    <col min="3" max="4" width="23.375" style="9" bestFit="1" customWidth="1"/>
    <col min="5" max="6" width="9.125" style="9" customWidth="1"/>
    <col min="7" max="7" width="25.625" style="9" bestFit="1" customWidth="1"/>
    <col min="8" max="8" width="28.875" style="9" customWidth="1"/>
    <col min="9" max="256" width="9.125" style="9" customWidth="1"/>
  </cols>
  <sheetData>
    <row r="5" ht="13.5">
      <c r="C5" s="9">
        <f>2^-53</f>
        <v>1.1102230246251565E-16</v>
      </c>
    </row>
    <row r="6" spans="3:5" ht="13.5">
      <c r="C6" s="9">
        <v>1E-08</v>
      </c>
      <c r="D6" s="9" t="s">
        <v>17</v>
      </c>
      <c r="E6" s="9" t="s">
        <v>18</v>
      </c>
    </row>
    <row r="7" ht="13.5">
      <c r="B7" s="9">
        <v>0.05</v>
      </c>
    </row>
    <row r="8" ht="13.5"/>
    <row r="9" spans="2:5" ht="13.5">
      <c r="B9" s="9">
        <v>0</v>
      </c>
      <c r="C9" s="9">
        <f>B9*C$6</f>
        <v>0</v>
      </c>
      <c r="D9" s="9">
        <f>COSH(C9)-1</f>
        <v>0</v>
      </c>
      <c r="E9" s="9">
        <f>C9^2/2</f>
        <v>0</v>
      </c>
    </row>
    <row r="10" spans="2:5" ht="13.5">
      <c r="B10" s="9">
        <f>B9+B$7</f>
        <v>0.05</v>
      </c>
      <c r="C10" s="9">
        <f>B10*C$6</f>
        <v>5E-10</v>
      </c>
      <c r="D10" s="9">
        <f>COSH(C10)-1</f>
        <v>0</v>
      </c>
      <c r="E10" s="9">
        <f>C10^2/2</f>
        <v>1.25E-19</v>
      </c>
    </row>
    <row r="11" spans="2:5" ht="12.75">
      <c r="B11" s="9">
        <f>B10+B$7</f>
        <v>0.1</v>
      </c>
      <c r="C11" s="9">
        <f>B11*C$6</f>
        <v>1E-09</v>
      </c>
      <c r="D11" s="9">
        <f>COSH(C11)-1</f>
        <v>0</v>
      </c>
      <c r="E11" s="9">
        <f>C11^2/2</f>
        <v>5E-19</v>
      </c>
    </row>
    <row r="12" spans="2:5" ht="12.75">
      <c r="B12" s="9">
        <f>B11+B$7</f>
        <v>0.15000000000000002</v>
      </c>
      <c r="C12" s="9">
        <f>B12*C$6</f>
        <v>1.5000000000000002E-09</v>
      </c>
      <c r="D12" s="9">
        <f>COSH(C12)-1</f>
        <v>0</v>
      </c>
      <c r="E12" s="9">
        <f>C12^2/2</f>
        <v>1.1250000000000004E-18</v>
      </c>
    </row>
    <row r="13" spans="2:5" ht="12.75">
      <c r="B13" s="9">
        <f>B12+B$7</f>
        <v>0.2</v>
      </c>
      <c r="C13" s="9">
        <f>B13*C$6</f>
        <v>2E-09</v>
      </c>
      <c r="D13" s="9">
        <f>COSH(C13)-1</f>
        <v>0</v>
      </c>
      <c r="E13" s="9">
        <f>C13^2/2</f>
        <v>2E-18</v>
      </c>
    </row>
    <row r="14" spans="2:5" ht="12.75">
      <c r="B14" s="9">
        <f>B13+B$7</f>
        <v>0.25</v>
      </c>
      <c r="C14" s="9">
        <f>B14*C$6</f>
        <v>2.5E-09</v>
      </c>
      <c r="D14" s="9">
        <f>COSH(C14)-1</f>
        <v>0</v>
      </c>
      <c r="E14" s="9">
        <f>C14^2/2</f>
        <v>3.1250000000000003E-18</v>
      </c>
    </row>
    <row r="15" spans="2:5" ht="12.75">
      <c r="B15" s="9">
        <f>B14+B$7</f>
        <v>0.3</v>
      </c>
      <c r="C15" s="9">
        <f>B15*C$6</f>
        <v>3E-09</v>
      </c>
      <c r="D15" s="9">
        <f>COSH(C15)-1</f>
        <v>0</v>
      </c>
      <c r="E15" s="9">
        <f>C15^2/2</f>
        <v>4.5E-18</v>
      </c>
    </row>
    <row r="16" spans="2:5" ht="12.75">
      <c r="B16" s="9">
        <f>B15+B$7</f>
        <v>0.35</v>
      </c>
      <c r="C16" s="9">
        <f>B16*C$6</f>
        <v>3.5E-09</v>
      </c>
      <c r="D16" s="9">
        <f>COSH(C16)-1</f>
        <v>0</v>
      </c>
      <c r="E16" s="9">
        <f>C16^2/2</f>
        <v>6.124999999999999E-18</v>
      </c>
    </row>
    <row r="17" spans="2:5" ht="12.75">
      <c r="B17" s="9">
        <f>B16+B$7</f>
        <v>0.39999999999999997</v>
      </c>
      <c r="C17" s="9">
        <f>B17*C$6</f>
        <v>3.9999999999999994E-09</v>
      </c>
      <c r="D17" s="9">
        <f>COSH(C17)-1</f>
        <v>0</v>
      </c>
      <c r="E17" s="9">
        <f>C17^2/2</f>
        <v>7.999999999999997E-18</v>
      </c>
    </row>
    <row r="18" spans="2:5" ht="12.75">
      <c r="B18" s="9">
        <f>B17+B$7</f>
        <v>0.44999999999999996</v>
      </c>
      <c r="C18" s="9">
        <f>B18*C$6</f>
        <v>4.5E-09</v>
      </c>
      <c r="D18" s="9">
        <f>COSH(C18)-1</f>
        <v>0</v>
      </c>
      <c r="E18" s="9">
        <f>C18^2/2</f>
        <v>1.0125E-17</v>
      </c>
    </row>
    <row r="19" spans="2:5" ht="12.75">
      <c r="B19" s="9">
        <f>B18+B$7</f>
        <v>0.49999999999999994</v>
      </c>
      <c r="C19" s="9">
        <f>B19*C$6</f>
        <v>4.999999999999999E-09</v>
      </c>
      <c r="D19" s="9">
        <f>COSH(C19)-1</f>
        <v>0</v>
      </c>
      <c r="E19" s="9">
        <f>C19^2/2</f>
        <v>1.2499999999999997E-17</v>
      </c>
    </row>
    <row r="20" spans="2:5" ht="12.75">
      <c r="B20" s="9">
        <f>B19+B$7</f>
        <v>0.5499999999999999</v>
      </c>
      <c r="C20" s="9">
        <f>B20*C$6</f>
        <v>5.5E-09</v>
      </c>
      <c r="D20" s="9">
        <f>COSH(C20)-1</f>
        <v>0</v>
      </c>
      <c r="E20" s="9">
        <f>C20^2/2</f>
        <v>1.5125E-17</v>
      </c>
    </row>
    <row r="21" spans="2:9" ht="13.5">
      <c r="B21" s="9">
        <f>B20+B$7</f>
        <v>0.6</v>
      </c>
      <c r="C21" s="9">
        <f>B21*C$6</f>
        <v>6E-09</v>
      </c>
      <c r="D21" s="9">
        <f>COSH(C21)-1</f>
        <v>0</v>
      </c>
      <c r="E21" s="9">
        <f>C21^2/2</f>
        <v>1.8E-17</v>
      </c>
      <c r="I21" s="9">
        <v>11</v>
      </c>
    </row>
    <row r="22" spans="2:9" ht="13.5">
      <c r="B22" s="9">
        <f>B21+B$7</f>
        <v>0.65</v>
      </c>
      <c r="C22" s="9">
        <f>B22*C$6</f>
        <v>6.5E-09</v>
      </c>
      <c r="D22" s="9">
        <f>COSH(C22)-1</f>
        <v>0</v>
      </c>
      <c r="E22" s="9">
        <f>C22^2/2</f>
        <v>2.1125E-17</v>
      </c>
      <c r="H22" s="9">
        <f>H23*3600/1000</f>
        <v>25218</v>
      </c>
      <c r="I22" s="9" t="s">
        <v>19</v>
      </c>
    </row>
    <row r="23" spans="2:10" ht="13.5">
      <c r="B23" s="9">
        <f>B22+B$7</f>
        <v>0.7000000000000001</v>
      </c>
      <c r="C23" s="9">
        <f>B23*C$6</f>
        <v>7.000000000000001E-09</v>
      </c>
      <c r="D23" s="9">
        <f>COSH(C23)-1</f>
        <v>0</v>
      </c>
      <c r="E23" s="9">
        <f>C23^2/2</f>
        <v>2.4500000000000004E-17</v>
      </c>
      <c r="F23" s="9">
        <v>7</v>
      </c>
      <c r="G23" s="9">
        <f>H23+F23</f>
        <v>7012</v>
      </c>
      <c r="H23" s="9">
        <v>7005</v>
      </c>
      <c r="I23" s="9" t="s">
        <v>20</v>
      </c>
      <c r="J23" s="9" t="s">
        <v>21</v>
      </c>
    </row>
    <row r="24" spans="2:10" ht="13.5">
      <c r="B24" s="9">
        <f>B23+B$7</f>
        <v>0.7500000000000001</v>
      </c>
      <c r="C24" s="9">
        <f>B24*C$6</f>
        <v>7.500000000000001E-09</v>
      </c>
      <c r="D24" s="9">
        <f>COSH(C24)-1</f>
        <v>0</v>
      </c>
      <c r="E24" s="9">
        <f>C24^2/2</f>
        <v>2.812500000000001E-17</v>
      </c>
      <c r="G24" s="9">
        <v>299792458</v>
      </c>
      <c r="H24" s="9">
        <v>299792458</v>
      </c>
      <c r="I24" s="9" t="s">
        <v>20</v>
      </c>
      <c r="J24" s="9" t="s">
        <v>22</v>
      </c>
    </row>
    <row r="25" spans="2:10" ht="13.5">
      <c r="B25" s="9">
        <f>B24+B$7</f>
        <v>0.8000000000000002</v>
      </c>
      <c r="C25" s="9">
        <f>B25*C$6</f>
        <v>8.000000000000002E-09</v>
      </c>
      <c r="D25" s="9">
        <f>COSH(C25)-1</f>
        <v>0</v>
      </c>
      <c r="E25" s="9">
        <f>C25^2/2</f>
        <v>3.2000000000000015E-17</v>
      </c>
      <c r="G25" s="9">
        <f>G23/G24</f>
        <v>2.3389514355294423E-05</v>
      </c>
      <c r="H25" s="9">
        <f>H23/H24</f>
        <v>2.336616486863055E-05</v>
      </c>
      <c r="J25" s="9" t="s">
        <v>23</v>
      </c>
    </row>
    <row r="26" spans="2:10" ht="13.5">
      <c r="B26" s="9">
        <f>B25+B$7</f>
        <v>0.8500000000000002</v>
      </c>
      <c r="C26" s="9">
        <f>B26*C$6</f>
        <v>8.500000000000002E-09</v>
      </c>
      <c r="D26" s="9">
        <f>COSH(C26)-1</f>
        <v>0</v>
      </c>
      <c r="E26" s="9">
        <f>C26^2/2</f>
        <v>3.6125000000000014E-17</v>
      </c>
      <c r="G26" s="9">
        <f>ASINH(G25)</f>
        <v>2.338951435316181E-05</v>
      </c>
      <c r="H26" s="9">
        <f>ASINH(H25)</f>
        <v>2.3366164866504315E-05</v>
      </c>
      <c r="J26" s="9" t="s">
        <v>24</v>
      </c>
    </row>
    <row r="27" spans="2:10" ht="13.5">
      <c r="B27" s="9">
        <f>B26+B$7</f>
        <v>0.9000000000000002</v>
      </c>
      <c r="C27" s="9">
        <f>B27*C$6</f>
        <v>9.000000000000003E-09</v>
      </c>
      <c r="D27" s="9">
        <f>COSH(C27)-1</f>
        <v>0</v>
      </c>
      <c r="E27" s="9">
        <f>C27^2/2</f>
        <v>4.0500000000000023E-17</v>
      </c>
      <c r="F27" s="9">
        <v>1</v>
      </c>
      <c r="G27" s="9">
        <f>H27+F27</f>
        <v>1002</v>
      </c>
      <c r="H27" s="9">
        <v>1001</v>
      </c>
      <c r="I27" s="9" t="s">
        <v>25</v>
      </c>
      <c r="J27" s="9" t="s">
        <v>26</v>
      </c>
    </row>
    <row r="28" spans="2:10" ht="13.5">
      <c r="B28" s="9">
        <f>B27+B$7</f>
        <v>0.9500000000000003</v>
      </c>
      <c r="C28" s="9">
        <f>B28*C$6</f>
        <v>9.500000000000002E-09</v>
      </c>
      <c r="D28" s="9">
        <f>COSH(C28)-1</f>
        <v>0</v>
      </c>
      <c r="E28" s="9">
        <f>C28^2/2</f>
        <v>4.5125000000000025E-17</v>
      </c>
      <c r="G28" s="15">
        <f>G27*G24*G24</f>
        <v>9.005526890942913E+19</v>
      </c>
      <c r="H28" s="15">
        <f>H27*H24*H24</f>
        <v>8.996539339155544E+19</v>
      </c>
      <c r="J28" s="9" t="s">
        <v>27</v>
      </c>
    </row>
    <row r="29" spans="2:10" ht="13.5">
      <c r="B29" s="9">
        <f>B28+B$7</f>
        <v>1.0000000000000002</v>
      </c>
      <c r="C29" s="9">
        <f>B29*C$6</f>
        <v>1.0000000000000002E-08</v>
      </c>
      <c r="D29" s="9">
        <f>COSH(C29)-1</f>
        <v>0</v>
      </c>
      <c r="E29" s="9">
        <f>C29^2/2</f>
        <v>5.000000000000002E-17</v>
      </c>
      <c r="G29" s="15">
        <f>ROUND(G28/10000000000000000000,$I29)*10000000000000000000</f>
        <v>9.00552689094E+19</v>
      </c>
      <c r="H29" s="15">
        <f>ROUND(H28/10000000000000000000,I29)*10000000000000000000</f>
        <v>8.99653933916E+19</v>
      </c>
      <c r="I29" s="9">
        <f>I21</f>
        <v>11</v>
      </c>
      <c r="J29" s="9" t="s">
        <v>28</v>
      </c>
    </row>
    <row r="30" spans="2:10" ht="13.5">
      <c r="B30" s="9">
        <f>B29+B$7</f>
        <v>1.0500000000000003</v>
      </c>
      <c r="C30" s="9">
        <f>B30*C$6</f>
        <v>1.0500000000000003E-08</v>
      </c>
      <c r="D30" s="9">
        <f>COSH(C30)-1</f>
        <v>0</v>
      </c>
      <c r="E30" s="9">
        <f>C30^2/2</f>
        <v>5.512500000000003E-17</v>
      </c>
      <c r="G30" s="14">
        <f>COSH(G26)</f>
        <v>1.0000000002735348</v>
      </c>
      <c r="H30" s="14">
        <f>COSH(H26)</f>
        <v>1.0000000002729887</v>
      </c>
      <c r="J30" s="9" t="s">
        <v>29</v>
      </c>
    </row>
    <row r="31" spans="2:10" ht="13.5">
      <c r="B31" s="9">
        <f>B30+B$7</f>
        <v>1.1000000000000003</v>
      </c>
      <c r="C31" s="9">
        <f>B31*C$6</f>
        <v>1.1000000000000003E-08</v>
      </c>
      <c r="D31" s="9">
        <f>COSH(C31)-1</f>
        <v>0</v>
      </c>
      <c r="E31" s="9">
        <f>C31^2/2</f>
        <v>6.050000000000003E-17</v>
      </c>
      <c r="G31" s="14">
        <f>ROUND(G30,$I31)</f>
        <v>1.00000000027</v>
      </c>
      <c r="H31" s="14">
        <f>ROUND(H30,I31)</f>
        <v>1.00000000027</v>
      </c>
      <c r="I31" s="9">
        <f>I21</f>
        <v>11</v>
      </c>
      <c r="J31" s="9" t="s">
        <v>28</v>
      </c>
    </row>
    <row r="32" spans="2:5" ht="12.75">
      <c r="B32" s="9">
        <f>B31+B$7</f>
        <v>1.1500000000000004</v>
      </c>
      <c r="C32" s="9">
        <f>B32*C$6</f>
        <v>1.1500000000000004E-08</v>
      </c>
      <c r="D32" s="9">
        <f>COSH(C32)-1</f>
        <v>0</v>
      </c>
      <c r="E32" s="9">
        <f>C32^2/2</f>
        <v>6.612500000000004E-17</v>
      </c>
    </row>
    <row r="33" spans="2:10" ht="13.5">
      <c r="B33" s="9">
        <f>B32+B$7</f>
        <v>1.2000000000000004</v>
      </c>
      <c r="C33" s="9">
        <f>B33*C$6</f>
        <v>1.2000000000000005E-08</v>
      </c>
      <c r="D33" s="9">
        <f>COSH(C33)-1</f>
        <v>0</v>
      </c>
      <c r="E33" s="9">
        <f>C33^2/2</f>
        <v>7.200000000000006E-17</v>
      </c>
      <c r="G33" s="15">
        <f>G30*G28</f>
        <v>9.005526893406237E+19</v>
      </c>
      <c r="H33" s="15">
        <f>H30*H28</f>
        <v>8.996539341611498E+19</v>
      </c>
      <c r="J33" s="9" t="s">
        <v>30</v>
      </c>
    </row>
    <row r="34" spans="2:10" ht="13.5">
      <c r="B34" s="9">
        <f>B33+B$7</f>
        <v>1.2500000000000004</v>
      </c>
      <c r="C34" s="9">
        <f>B34*C$6</f>
        <v>1.2500000000000004E-08</v>
      </c>
      <c r="D34" s="9">
        <f>COSH(C34)-1</f>
        <v>0</v>
      </c>
      <c r="E34" s="9">
        <f>C34^2/2</f>
        <v>7.812500000000005E-17</v>
      </c>
      <c r="G34" s="15">
        <f>ROUND(G33/10000000000000000000,$I34)*10000000000000000000</f>
        <v>9.00552689341E+19</v>
      </c>
      <c r="H34" s="15">
        <f>ROUND(H33/10000000000000000000,I34)*10000000000000000000</f>
        <v>8.996539341609999E+19</v>
      </c>
      <c r="I34" s="9">
        <f>I21</f>
        <v>11</v>
      </c>
      <c r="J34" s="9" t="s">
        <v>28</v>
      </c>
    </row>
    <row r="35" spans="2:10" ht="13.5">
      <c r="B35" s="9">
        <f>B34+B$7</f>
        <v>1.3000000000000005</v>
      </c>
      <c r="C35" s="9">
        <f>B35*C$6</f>
        <v>1.3000000000000006E-08</v>
      </c>
      <c r="D35" s="9">
        <f>COSH(C35)-1</f>
        <v>0</v>
      </c>
      <c r="E35" s="9">
        <f>C35^2/2</f>
        <v>8.450000000000007E-17</v>
      </c>
      <c r="G35" s="15">
        <f>G34-G29</f>
        <v>24699994112</v>
      </c>
      <c r="H35" s="15">
        <f>H34-H29</f>
        <v>24499994624</v>
      </c>
      <c r="J35" s="9" t="s">
        <v>31</v>
      </c>
    </row>
    <row r="36" spans="2:5" ht="12.75">
      <c r="B36" s="9">
        <f>B35+B$7</f>
        <v>1.3500000000000005</v>
      </c>
      <c r="C36" s="9">
        <f>B36*C$6</f>
        <v>1.3500000000000005E-08</v>
      </c>
      <c r="D36" s="9">
        <f>COSH(C36)-1</f>
        <v>0</v>
      </c>
      <c r="E36" s="9">
        <f>C36^2/2</f>
        <v>9.112500000000006E-17</v>
      </c>
    </row>
    <row r="37" spans="2:10" ht="13.5">
      <c r="B37" s="9">
        <f>B36+B$7</f>
        <v>1.4000000000000006</v>
      </c>
      <c r="C37" s="9">
        <f>B37*C$6</f>
        <v>1.4000000000000006E-08</v>
      </c>
      <c r="D37" s="9">
        <f>COSH(C37)-1</f>
        <v>0</v>
      </c>
      <c r="E37" s="9">
        <f>C37^2/2</f>
        <v>9.800000000000009E-17</v>
      </c>
      <c r="G37" s="9">
        <f>0.5*G27*G23*G23</f>
        <v>24633240144</v>
      </c>
      <c r="H37" s="9">
        <f>0.5*H27*H23*H23</f>
        <v>24559547512.5</v>
      </c>
      <c r="J37" s="9" t="s">
        <v>32</v>
      </c>
    </row>
    <row r="38" spans="2:5" ht="13.5">
      <c r="B38" s="9">
        <f>B37+B$7</f>
        <v>1.4500000000000006</v>
      </c>
      <c r="C38" s="9">
        <f>B38*C$6</f>
        <v>1.4500000000000006E-08</v>
      </c>
      <c r="D38" s="9">
        <f>COSH(C38)-1</f>
        <v>0</v>
      </c>
      <c r="E38" s="9">
        <f>C38^2/2</f>
        <v>1.0512500000000008E-16</v>
      </c>
    </row>
    <row r="39" spans="2:10" ht="13.5">
      <c r="B39" s="9">
        <f>B38+B$7</f>
        <v>1.5000000000000007</v>
      </c>
      <c r="C39" s="9">
        <f>B39*C$6</f>
        <v>1.500000000000001E-08</v>
      </c>
      <c r="D39" s="9">
        <f>COSH(C39)-1</f>
        <v>2.220446049250313E-16</v>
      </c>
      <c r="E39" s="9">
        <f>C39^2/2</f>
        <v>1.1250000000000013E-16</v>
      </c>
      <c r="G39" s="16">
        <f>ABS(G35-G37)</f>
        <v>66753968</v>
      </c>
      <c r="H39" s="16">
        <f>ABS(H35-H37)</f>
        <v>59552888.5</v>
      </c>
      <c r="J39" s="9" t="s">
        <v>33</v>
      </c>
    </row>
    <row r="40" spans="2:10" ht="13.5">
      <c r="B40" s="9">
        <f>B39+B$7</f>
        <v>1.5500000000000007</v>
      </c>
      <c r="C40" s="9">
        <f>B40*C$6</f>
        <v>1.5500000000000006E-08</v>
      </c>
      <c r="D40" s="9">
        <f>COSH(C40)-1</f>
        <v>2.220446049250313E-16</v>
      </c>
      <c r="E40" s="9">
        <f>C40^2/2</f>
        <v>1.201250000000001E-16</v>
      </c>
      <c r="G40" s="16">
        <f>G39/G37</f>
        <v>0.002709914230112334</v>
      </c>
      <c r="H40" s="16">
        <f>H39/H37</f>
        <v>0.002424836551637995</v>
      </c>
      <c r="J40" s="9" t="s">
        <v>34</v>
      </c>
    </row>
    <row r="41" spans="2:5" ht="12.75">
      <c r="B41" s="9">
        <f>B40+B$7</f>
        <v>1.6000000000000008</v>
      </c>
      <c r="C41" s="9">
        <f>B41*C$6</f>
        <v>1.6000000000000008E-08</v>
      </c>
      <c r="D41" s="9">
        <f>COSH(C41)-1</f>
        <v>2.220446049250313E-16</v>
      </c>
      <c r="E41" s="9">
        <f>C41^2/2</f>
        <v>1.2800000000000013E-16</v>
      </c>
    </row>
    <row r="42" spans="2:10" ht="13.5">
      <c r="B42" s="9">
        <f>B41+B$7</f>
        <v>1.6500000000000008</v>
      </c>
      <c r="C42" s="9">
        <f>B42*C$6</f>
        <v>1.650000000000001E-08</v>
      </c>
      <c r="D42" s="9">
        <f>COSH(C42)-1</f>
        <v>2.220446049250313E-16</v>
      </c>
      <c r="E42" s="9">
        <f>C42^2/2</f>
        <v>1.3612500000000014E-16</v>
      </c>
      <c r="G42" s="9">
        <f>SQRT((2*$F23/G23)^2+($F27/G27)^2)</f>
        <v>0.002232113990645999</v>
      </c>
      <c r="H42" s="9">
        <f>SQRT((2*$F23/H23)^2+($F27/H27)^2)</f>
        <v>0.002234344384134636</v>
      </c>
      <c r="J42" s="9" t="s">
        <v>35</v>
      </c>
    </row>
    <row r="43" spans="2:10" ht="13.5">
      <c r="B43" s="9">
        <f>B42+B$7</f>
        <v>1.7000000000000008</v>
      </c>
      <c r="C43" s="9">
        <f>B43*C$6</f>
        <v>1.700000000000001E-08</v>
      </c>
      <c r="D43" s="9">
        <f>COSH(C43)-1</f>
        <v>2.220446049250313E-16</v>
      </c>
      <c r="E43" s="9">
        <f>C43^2/2</f>
        <v>1.4450000000000018E-16</v>
      </c>
      <c r="G43" s="12">
        <f>G40/G42</f>
        <v>1.2140572755104029</v>
      </c>
      <c r="H43" s="12">
        <f>H40/H42</f>
        <v>1.085256404006465</v>
      </c>
      <c r="J43" s="9" t="s">
        <v>36</v>
      </c>
    </row>
    <row r="44" spans="2:5" ht="13.5">
      <c r="B44" s="9">
        <f>B43+B$7</f>
        <v>1.7500000000000009</v>
      </c>
      <c r="C44" s="9">
        <f>B44*C$6</f>
        <v>1.7500000000000008E-08</v>
      </c>
      <c r="D44" s="9">
        <f>COSH(C44)-1</f>
        <v>2.220446049250313E-16</v>
      </c>
      <c r="E44" s="9">
        <f>C44^2/2</f>
        <v>1.5312500000000015E-16</v>
      </c>
    </row>
    <row r="45" spans="2:8" ht="13.5">
      <c r="B45" s="9">
        <f>B44+B$7</f>
        <v>1.800000000000001</v>
      </c>
      <c r="C45" s="9">
        <f>B45*C$6</f>
        <v>1.800000000000001E-08</v>
      </c>
      <c r="D45" s="9">
        <f>COSH(C45)-1</f>
        <v>2.220446049250313E-16</v>
      </c>
      <c r="E45" s="9">
        <f>C45^2/2</f>
        <v>1.6200000000000017E-16</v>
      </c>
      <c r="G45" s="11">
        <f>G37</f>
        <v>24633240144</v>
      </c>
      <c r="H45" s="11">
        <f>H37</f>
        <v>24559547512.5</v>
      </c>
    </row>
    <row r="46" spans="2:8" ht="13.5">
      <c r="B46" s="9">
        <f>B45+B$7</f>
        <v>1.850000000000001</v>
      </c>
      <c r="C46" s="9">
        <f>B46*C$6</f>
        <v>1.850000000000001E-08</v>
      </c>
      <c r="D46" s="9">
        <f>COSH(C46)-1</f>
        <v>2.220446049250313E-16</v>
      </c>
      <c r="E46" s="9">
        <f>C46^2/2</f>
        <v>1.711250000000002E-16</v>
      </c>
      <c r="G46" s="11">
        <f>G45*G42</f>
        <v>54984199.96036506</v>
      </c>
      <c r="H46" s="11">
        <f>H45*H42</f>
        <v>54874487.061442144</v>
      </c>
    </row>
    <row r="47" spans="2:5" ht="13.5">
      <c r="B47" s="9">
        <f>B46+B$7</f>
        <v>1.900000000000001</v>
      </c>
      <c r="C47" s="9">
        <f>B47*C$6</f>
        <v>1.900000000000001E-08</v>
      </c>
      <c r="D47" s="9">
        <f>COSH(C47)-1</f>
        <v>2.220446049250313E-16</v>
      </c>
      <c r="E47" s="9">
        <f>C47^2/2</f>
        <v>1.8050000000000022E-16</v>
      </c>
    </row>
    <row r="48" spans="2:5" ht="13.5">
      <c r="B48" s="9">
        <f>B47+B$7</f>
        <v>1.950000000000001</v>
      </c>
      <c r="C48" s="9">
        <f>B48*C$6</f>
        <v>1.9500000000000012E-08</v>
      </c>
      <c r="D48" s="9">
        <f>COSH(C48)-1</f>
        <v>2.220446049250313E-16</v>
      </c>
      <c r="E48" s="9">
        <f>C48^2/2</f>
        <v>1.9012500000000025E-16</v>
      </c>
    </row>
    <row r="49" spans="2:10" ht="13.5">
      <c r="B49" s="9">
        <f>B48+B$7</f>
        <v>2.000000000000001</v>
      </c>
      <c r="C49" s="9">
        <f>B49*C$6</f>
        <v>2.000000000000001E-08</v>
      </c>
      <c r="D49" s="9">
        <f>COSH(C49)-1</f>
        <v>2.220446049250313E-16</v>
      </c>
      <c r="E49" s="9">
        <f>C49^2/2</f>
        <v>2.0000000000000022E-16</v>
      </c>
      <c r="H49" s="15">
        <f>G33-H33</f>
        <v>89875517947396100</v>
      </c>
      <c r="J49" s="9" t="s">
        <v>37</v>
      </c>
    </row>
    <row r="50" spans="2:10" ht="13.5">
      <c r="B50" s="9">
        <f>B49+B$7</f>
        <v>2.0500000000000007</v>
      </c>
      <c r="C50" s="9">
        <f>B50*C$6</f>
        <v>2.0500000000000008E-08</v>
      </c>
      <c r="D50" s="9">
        <f>COSH(C50)-1</f>
        <v>2.220446049250313E-16</v>
      </c>
      <c r="E50" s="9">
        <f>C50^2/2</f>
        <v>2.1012500000000016E-16</v>
      </c>
      <c r="H50" s="13">
        <f>H49/H33</f>
        <v>0.0009990009995476461</v>
      </c>
      <c r="J50" s="9" t="s">
        <v>34</v>
      </c>
    </row>
    <row r="51" spans="2:8" ht="13.5">
      <c r="B51" s="9">
        <f>B50+B$7</f>
        <v>2.1000000000000005</v>
      </c>
      <c r="C51" s="9">
        <f>B51*C$6</f>
        <v>2.1000000000000006E-08</v>
      </c>
      <c r="D51" s="9">
        <f>COSH(C51)-1</f>
        <v>2.220446049250313E-16</v>
      </c>
      <c r="E51" s="9">
        <f>C51^2/2</f>
        <v>2.2050000000000013E-16</v>
      </c>
      <c r="H51" s="13"/>
    </row>
    <row r="52" spans="2:8" ht="13.5">
      <c r="B52" s="9">
        <f>B51+B$7</f>
        <v>2.1500000000000004</v>
      </c>
      <c r="C52" s="9">
        <f>B52*C$6</f>
        <v>2.1500000000000004E-08</v>
      </c>
      <c r="D52" s="9">
        <f>COSH(C52)-1</f>
        <v>2.220446049250313E-16</v>
      </c>
      <c r="E52" s="9">
        <f>C52^2/2</f>
        <v>2.311250000000001E-16</v>
      </c>
      <c r="H52" s="13">
        <f>H33/10000000000000000000</f>
        <v>8.996539341611498</v>
      </c>
    </row>
    <row r="53" spans="2:8" ht="13.5">
      <c r="B53" s="9">
        <f>B52+B$7</f>
        <v>2.2</v>
      </c>
      <c r="C53" s="9">
        <f>B53*C$6</f>
        <v>2.2000000000000002E-08</v>
      </c>
      <c r="D53" s="9">
        <f>COSH(C53)-1</f>
        <v>2.220446049250313E-16</v>
      </c>
      <c r="E53" s="9">
        <f>C53^2/2</f>
        <v>2.4200000000000004E-16</v>
      </c>
      <c r="H53" s="13">
        <f>H49/10000000000000000000</f>
        <v>0.008987551794739609</v>
      </c>
    </row>
    <row r="54" spans="2:5" ht="12.75">
      <c r="B54" s="9">
        <f>B53+B$7</f>
        <v>2.25</v>
      </c>
      <c r="C54" s="9">
        <f>B54*C$6</f>
        <v>2.25E-08</v>
      </c>
      <c r="D54" s="9">
        <f>COSH(C54)-1</f>
        <v>2.220446049250313E-16</v>
      </c>
      <c r="E54" s="9">
        <f>C54^2/2</f>
        <v>2.53125E-16</v>
      </c>
    </row>
    <row r="55" spans="2:5" ht="12.75">
      <c r="B55" s="9">
        <f>B54+B$7</f>
        <v>2.3</v>
      </c>
      <c r="C55" s="9">
        <f>B55*C$6</f>
        <v>2.2999999999999998E-08</v>
      </c>
      <c r="D55" s="9">
        <f>COSH(C55)-1</f>
        <v>2.220446049250313E-16</v>
      </c>
      <c r="E55" s="9">
        <f>C55^2/2</f>
        <v>2.6449999999999996E-16</v>
      </c>
    </row>
    <row r="56" spans="2:5" ht="12.75">
      <c r="B56" s="9">
        <f>B55+B$7</f>
        <v>2.3499999999999996</v>
      </c>
      <c r="C56" s="9">
        <f>B56*C$6</f>
        <v>2.3499999999999995E-08</v>
      </c>
      <c r="D56" s="9">
        <f>COSH(C56)-1</f>
        <v>2.220446049250313E-16</v>
      </c>
      <c r="E56" s="9">
        <f>C56^2/2</f>
        <v>2.761249999999999E-16</v>
      </c>
    </row>
    <row r="57" spans="2:5" ht="12.75">
      <c r="B57" s="9">
        <f>B56+B$7</f>
        <v>2.3999999999999995</v>
      </c>
      <c r="C57" s="9">
        <f>B57*C$6</f>
        <v>2.3999999999999997E-08</v>
      </c>
      <c r="D57" s="9">
        <f>COSH(C57)-1</f>
        <v>2.220446049250313E-16</v>
      </c>
      <c r="E57" s="9">
        <f>C57^2/2</f>
        <v>2.879999999999999E-16</v>
      </c>
    </row>
    <row r="58" spans="2:5" ht="12.75">
      <c r="B58" s="9">
        <f>B57+B$7</f>
        <v>2.4499999999999993</v>
      </c>
      <c r="C58" s="9">
        <f>B58*C$6</f>
        <v>2.4499999999999994E-08</v>
      </c>
      <c r="D58" s="9">
        <f>COSH(C58)-1</f>
        <v>2.220446049250313E-16</v>
      </c>
      <c r="E58" s="9">
        <f>C58^2/2</f>
        <v>3.0012499999999987E-16</v>
      </c>
    </row>
    <row r="59" spans="2:8" ht="13.5">
      <c r="B59" s="9">
        <f>B58+B$7</f>
        <v>2.499999999999999</v>
      </c>
      <c r="C59" s="9">
        <f>B59*C$6</f>
        <v>2.4999999999999992E-08</v>
      </c>
      <c r="D59" s="9">
        <f>COSH(C59)-1</f>
        <v>2.220446049250313E-16</v>
      </c>
      <c r="E59" s="9">
        <f>C59^2/2</f>
        <v>3.124999999999998E-16</v>
      </c>
      <c r="G59" s="9">
        <v>6</v>
      </c>
      <c r="H59" s="9" t="s">
        <v>38</v>
      </c>
    </row>
    <row r="60" spans="2:8" ht="13.5">
      <c r="B60" s="9">
        <f>B59+B$7</f>
        <v>2.549999999999999</v>
      </c>
      <c r="C60" s="9">
        <f>B60*C$6</f>
        <v>2.549999999999999E-08</v>
      </c>
      <c r="D60" s="9">
        <f>COSH(C60)-1</f>
        <v>2.220446049250313E-16</v>
      </c>
      <c r="E60" s="9">
        <f>C60^2/2</f>
        <v>3.2512499999999974E-16</v>
      </c>
      <c r="G60" s="9">
        <f>G59/1000</f>
        <v>0.006</v>
      </c>
      <c r="H60" s="9" t="s">
        <v>39</v>
      </c>
    </row>
    <row r="61" spans="2:8" ht="13.5">
      <c r="B61" s="9">
        <f>B60+B$7</f>
        <v>2.5999999999999988</v>
      </c>
      <c r="C61" s="9">
        <f>B61*C$6</f>
        <v>2.5999999999999988E-08</v>
      </c>
      <c r="D61" s="9">
        <f>COSH(C61)-1</f>
        <v>4.440892098500626E-16</v>
      </c>
      <c r="E61" s="9">
        <f>C61^2/2</f>
        <v>3.3799999999999967E-16</v>
      </c>
      <c r="G61" s="9">
        <v>0.0254</v>
      </c>
      <c r="H61" s="10" t="s">
        <v>40</v>
      </c>
    </row>
    <row r="62" spans="2:8" ht="13.5">
      <c r="B62" s="9">
        <f>B61+B$7</f>
        <v>2.6499999999999986</v>
      </c>
      <c r="C62" s="9">
        <f>B62*C$6</f>
        <v>2.6499999999999986E-08</v>
      </c>
      <c r="D62" s="9">
        <f>COSH(C62)-1</f>
        <v>4.440892098500626E-16</v>
      </c>
      <c r="E62" s="9">
        <f>C62^2/2</f>
        <v>3.511249999999996E-16</v>
      </c>
      <c r="G62" s="9">
        <f>G60/G61</f>
        <v>0.2362204724409449</v>
      </c>
      <c r="H62" s="9" t="s">
        <v>41</v>
      </c>
    </row>
    <row r="63" spans="2:5" ht="13.5">
      <c r="B63" s="9">
        <f>B62+B$7</f>
        <v>2.6999999999999984</v>
      </c>
      <c r="C63" s="9">
        <f>B63*C$6</f>
        <v>2.6999999999999984E-08</v>
      </c>
      <c r="D63" s="9">
        <f>COSH(C63)-1</f>
        <v>4.440892098500626E-16</v>
      </c>
      <c r="E63" s="9">
        <f>C63^2/2</f>
        <v>3.6449999999999956E-16</v>
      </c>
    </row>
    <row r="64" spans="2:8" ht="13.5">
      <c r="B64" s="9">
        <f>B63+B$7</f>
        <v>2.7499999999999982</v>
      </c>
      <c r="C64" s="9">
        <f>B64*C$6</f>
        <v>2.749999999999998E-08</v>
      </c>
      <c r="D64" s="9">
        <f>COSH(C64)-1</f>
        <v>4.440892098500626E-16</v>
      </c>
      <c r="E64" s="9">
        <f>C64^2/2</f>
        <v>3.781249999999995E-16</v>
      </c>
      <c r="G64" s="9">
        <f>G62*32</f>
        <v>7.559055118110237</v>
      </c>
      <c r="H64" s="9" t="s">
        <v>42</v>
      </c>
    </row>
    <row r="65" spans="2:8" ht="13.5">
      <c r="B65" s="9">
        <f>B64+B$7</f>
        <v>2.799999999999998</v>
      </c>
      <c r="C65" s="9">
        <f>B65*C$6</f>
        <v>2.799999999999998E-08</v>
      </c>
      <c r="D65" s="9">
        <f>COSH(C65)-1</f>
        <v>4.440892098500626E-16</v>
      </c>
      <c r="E65" s="9">
        <f>C65^2/2</f>
        <v>3.919999999999994E-16</v>
      </c>
      <c r="G65" s="9">
        <f>G62*64</f>
        <v>15.118110236220474</v>
      </c>
      <c r="H65" s="9" t="s">
        <v>43</v>
      </c>
    </row>
    <row r="66" spans="2:5" ht="12.75">
      <c r="B66" s="9">
        <f>B65+B$7</f>
        <v>2.849999999999998</v>
      </c>
      <c r="C66" s="9">
        <f>B66*C$6</f>
        <v>2.849999999999998E-08</v>
      </c>
      <c r="D66" s="9">
        <f>COSH(C66)-1</f>
        <v>4.440892098500626E-16</v>
      </c>
      <c r="E66" s="9">
        <f>C66^2/2</f>
        <v>4.0612499999999943E-16</v>
      </c>
    </row>
    <row r="67" spans="2:5" ht="12.75">
      <c r="B67" s="9">
        <f>B66+B$7</f>
        <v>2.8999999999999977</v>
      </c>
      <c r="C67" s="9">
        <f>B67*C$6</f>
        <v>2.899999999999998E-08</v>
      </c>
      <c r="D67" s="9">
        <f>COSH(C67)-1</f>
        <v>4.440892098500626E-16</v>
      </c>
      <c r="E67" s="9">
        <f>C67^2/2</f>
        <v>4.204999999999994E-16</v>
      </c>
    </row>
    <row r="68" spans="2:5" ht="12.75">
      <c r="B68" s="9">
        <f>B67+B$7</f>
        <v>2.9499999999999975</v>
      </c>
      <c r="C68" s="9">
        <f>B68*C$6</f>
        <v>2.9499999999999976E-08</v>
      </c>
      <c r="D68" s="9">
        <f>COSH(C68)-1</f>
        <v>4.440892098500626E-16</v>
      </c>
      <c r="E68" s="9">
        <f>C68^2/2</f>
        <v>4.351249999999993E-16</v>
      </c>
    </row>
    <row r="69" spans="2:5" ht="12.75">
      <c r="B69" s="9">
        <f>B68+B$7</f>
        <v>2.9999999999999973</v>
      </c>
      <c r="C69" s="9">
        <f>B69*C$6</f>
        <v>2.999999999999997E-08</v>
      </c>
      <c r="D69" s="9">
        <f>COSH(C69)-1</f>
        <v>4.440892098500626E-16</v>
      </c>
      <c r="E69" s="9">
        <f>C69^2/2</f>
        <v>4.499999999999991E-16</v>
      </c>
    </row>
    <row r="70" spans="2:5" ht="12.75">
      <c r="B70" s="9">
        <f>B69+B$7</f>
        <v>3.049999999999997</v>
      </c>
      <c r="C70" s="9">
        <f>B70*C$6</f>
        <v>3.0499999999999975E-08</v>
      </c>
      <c r="D70" s="9">
        <f>COSH(C70)-1</f>
        <v>4.440892098500626E-16</v>
      </c>
      <c r="E70" s="9">
        <f>C70^2/2</f>
        <v>4.6512499999999925E-16</v>
      </c>
    </row>
    <row r="71" spans="2:5" ht="12.75">
      <c r="B71" s="9">
        <f>B70+B$7</f>
        <v>3.099999999999997</v>
      </c>
      <c r="C71" s="9">
        <f>B71*C$6</f>
        <v>3.099999999999997E-08</v>
      </c>
      <c r="D71" s="9">
        <f>COSH(C71)-1</f>
        <v>4.440892098500626E-16</v>
      </c>
      <c r="E71" s="9">
        <f>C71^2/2</f>
        <v>4.804999999999991E-16</v>
      </c>
    </row>
    <row r="72" spans="2:5" ht="12.75">
      <c r="B72" s="9">
        <f>B71+B$7</f>
        <v>3.149999999999997</v>
      </c>
      <c r="C72" s="9">
        <f>B72*C$6</f>
        <v>3.149999999999997E-08</v>
      </c>
      <c r="D72" s="9">
        <f>COSH(C72)-1</f>
        <v>4.440892098500626E-16</v>
      </c>
      <c r="E72" s="9">
        <f>C72^2/2</f>
        <v>4.961249999999991E-16</v>
      </c>
    </row>
    <row r="73" spans="2:5" ht="12.75">
      <c r="B73" s="9">
        <f>B72+B$7</f>
        <v>3.1999999999999966</v>
      </c>
      <c r="C73" s="9">
        <f>B73*C$6</f>
        <v>3.199999999999997E-08</v>
      </c>
      <c r="D73" s="9">
        <f>COSH(C73)-1</f>
        <v>4.440892098500626E-16</v>
      </c>
      <c r="E73" s="9">
        <f>C73^2/2</f>
        <v>5.1199999999999905E-16</v>
      </c>
    </row>
    <row r="74" spans="2:5" ht="12.75">
      <c r="B74" s="9">
        <f>B73+B$7</f>
        <v>3.2499999999999964</v>
      </c>
      <c r="C74" s="9">
        <f>B74*C$6</f>
        <v>3.249999999999997E-08</v>
      </c>
      <c r="D74" s="9">
        <f>COSH(C74)-1</f>
        <v>4.440892098500626E-16</v>
      </c>
      <c r="E74" s="9">
        <f>C74^2/2</f>
        <v>5.281249999999989E-16</v>
      </c>
    </row>
    <row r="75" spans="2:5" ht="12.75">
      <c r="B75" s="9">
        <f>B74+B$7</f>
        <v>3.2999999999999963</v>
      </c>
      <c r="C75" s="9">
        <f>B75*C$6</f>
        <v>3.2999999999999965E-08</v>
      </c>
      <c r="D75" s="9">
        <f>COSH(C75)-1</f>
        <v>4.440892098500626E-16</v>
      </c>
      <c r="E75" s="9">
        <f>C75^2/2</f>
        <v>5.444999999999988E-16</v>
      </c>
    </row>
    <row r="76" spans="2:5" ht="12.75">
      <c r="B76" s="9">
        <f>B75+B$7</f>
        <v>3.349999999999996</v>
      </c>
      <c r="C76" s="9">
        <f>B76*C$6</f>
        <v>3.349999999999996E-08</v>
      </c>
      <c r="D76" s="9">
        <f>COSH(C76)-1</f>
        <v>6.661338147750939E-16</v>
      </c>
      <c r="E76" s="9">
        <f>C76^2/2</f>
        <v>5.611249999999987E-16</v>
      </c>
    </row>
    <row r="77" spans="2:5" ht="12.75">
      <c r="B77" s="9">
        <f>B76+B$7</f>
        <v>3.399999999999996</v>
      </c>
      <c r="C77" s="9">
        <f>B77*C$6</f>
        <v>3.399999999999996E-08</v>
      </c>
      <c r="D77" s="9">
        <f>COSH(C77)-1</f>
        <v>6.661338147750939E-16</v>
      </c>
      <c r="E77" s="9">
        <f>C77^2/2</f>
        <v>5.779999999999986E-16</v>
      </c>
    </row>
    <row r="78" spans="2:5" ht="12.75">
      <c r="B78" s="9">
        <f>B77+B$7</f>
        <v>3.4499999999999957</v>
      </c>
      <c r="C78" s="9">
        <f>B78*C$6</f>
        <v>3.449999999999996E-08</v>
      </c>
      <c r="D78" s="9">
        <f>COSH(C78)-1</f>
        <v>6.661338147750939E-16</v>
      </c>
      <c r="E78" s="9">
        <f>C78^2/2</f>
        <v>5.951249999999986E-16</v>
      </c>
    </row>
    <row r="79" spans="2:5" ht="12.75">
      <c r="B79" s="9">
        <f>B78+B$7</f>
        <v>3.4999999999999956</v>
      </c>
      <c r="C79" s="9">
        <f>B79*C$6</f>
        <v>3.4999999999999956E-08</v>
      </c>
      <c r="D79" s="9">
        <f>COSH(C79)-1</f>
        <v>6.661338147750939E-16</v>
      </c>
      <c r="E79" s="9">
        <f>C79^2/2</f>
        <v>6.124999999999984E-16</v>
      </c>
    </row>
    <row r="80" spans="2:5" ht="12.75">
      <c r="B80" s="9">
        <f>B79+B$7</f>
        <v>3.5499999999999954</v>
      </c>
      <c r="C80" s="9">
        <f>B80*C$6</f>
        <v>3.5499999999999954E-08</v>
      </c>
      <c r="D80" s="9">
        <f>COSH(C80)-1</f>
        <v>6.661338147750939E-16</v>
      </c>
      <c r="E80" s="9">
        <f>C80^2/2</f>
        <v>6.301249999999984E-16</v>
      </c>
    </row>
    <row r="81" spans="2:5" ht="12.75">
      <c r="B81" s="9">
        <f>B80+B$7</f>
        <v>3.599999999999995</v>
      </c>
      <c r="C81" s="9">
        <f>B81*C$6</f>
        <v>3.599999999999995E-08</v>
      </c>
      <c r="D81" s="9">
        <f>COSH(C81)-1</f>
        <v>6.661338147750939E-16</v>
      </c>
      <c r="E81" s="9">
        <f>C81^2/2</f>
        <v>6.479999999999983E-16</v>
      </c>
    </row>
    <row r="82" spans="2:5" ht="12.75">
      <c r="B82" s="9">
        <f>B81+B$7</f>
        <v>3.649999999999995</v>
      </c>
      <c r="C82" s="9">
        <f>B82*C$6</f>
        <v>3.649999999999995E-08</v>
      </c>
      <c r="D82" s="9">
        <f>COSH(C82)-1</f>
        <v>6.661338147750939E-16</v>
      </c>
      <c r="E82" s="9">
        <f>C82^2/2</f>
        <v>6.661249999999982E-16</v>
      </c>
    </row>
    <row r="83" spans="2:5" ht="12.75">
      <c r="B83" s="9">
        <f>B82+B$7</f>
        <v>3.699999999999995</v>
      </c>
      <c r="C83" s="9">
        <f>B83*C$6</f>
        <v>3.699999999999995E-08</v>
      </c>
      <c r="D83" s="9">
        <f>COSH(C83)-1</f>
        <v>6.661338147750939E-16</v>
      </c>
      <c r="E83" s="9">
        <f>C83^2/2</f>
        <v>6.844999999999981E-16</v>
      </c>
    </row>
    <row r="84" spans="2:5" ht="12.75">
      <c r="B84" s="9">
        <f>B83+B$7</f>
        <v>3.7499999999999947</v>
      </c>
      <c r="C84" s="9">
        <f>B84*C$6</f>
        <v>3.7499999999999945E-08</v>
      </c>
      <c r="D84" s="9">
        <f>COSH(C84)-1</f>
        <v>6.661338147750939E-16</v>
      </c>
      <c r="E84" s="9">
        <f>C84^2/2</f>
        <v>7.03124999999998E-16</v>
      </c>
    </row>
    <row r="85" spans="2:5" ht="12.75">
      <c r="B85" s="9">
        <f>B84+B$7</f>
        <v>3.7999999999999945</v>
      </c>
      <c r="C85" s="9">
        <f>B85*C$6</f>
        <v>3.799999999999994E-08</v>
      </c>
      <c r="D85" s="9">
        <f>COSH(C85)-1</f>
        <v>6.661338147750939E-16</v>
      </c>
      <c r="E85" s="9">
        <f>C85^2/2</f>
        <v>7.219999999999978E-16</v>
      </c>
    </row>
    <row r="86" spans="2:5" ht="12.75">
      <c r="B86" s="9">
        <f>B85+B$7</f>
        <v>3.8499999999999943</v>
      </c>
      <c r="C86" s="9">
        <f>B86*C$6</f>
        <v>3.849999999999994E-08</v>
      </c>
      <c r="D86" s="9">
        <f>COSH(C86)-1</f>
        <v>6.661338147750939E-16</v>
      </c>
      <c r="E86" s="9">
        <f>C86^2/2</f>
        <v>7.411249999999977E-16</v>
      </c>
    </row>
    <row r="87" spans="2:5" ht="12.75">
      <c r="B87" s="9">
        <f>B86+B$7</f>
        <v>3.899999999999994</v>
      </c>
      <c r="C87" s="9">
        <f>B87*C$6</f>
        <v>3.899999999999994E-08</v>
      </c>
      <c r="D87" s="9">
        <f>COSH(C87)-1</f>
        <v>6.661338147750939E-16</v>
      </c>
      <c r="E87" s="9">
        <f>C87^2/2</f>
        <v>7.604999999999977E-16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" workbookViewId="0" topLeftCell="A1">
      <selection activeCell="A9" sqref="A9"/>
    </sheetView>
  </sheetViews>
  <sheetFormatPr defaultColWidth="9.00390625" defaultRowHeight="12.75"/>
  <cols>
    <col min="1" max="1" width="9.125" style="9" customWidth="1"/>
    <col min="2" max="2" width="10.875" style="9" customWidth="1"/>
    <col min="3" max="3" width="11.875" style="9" customWidth="1"/>
    <col min="4" max="4" width="10.25390625" style="9" customWidth="1"/>
    <col min="5" max="5" width="9.875" style="9" customWidth="1"/>
    <col min="6" max="6" width="13.125" style="9" customWidth="1"/>
    <col min="7" max="7" width="11.875" style="9" customWidth="1"/>
    <col min="8" max="8" width="11.75390625" style="9" customWidth="1"/>
    <col min="9" max="9" width="12.625" style="9" customWidth="1"/>
    <col min="10" max="256" width="9.125" style="9" customWidth="1"/>
  </cols>
  <sheetData>
    <row r="1" ht="13.5">
      <c r="K1" s="9" t="s">
        <v>44</v>
      </c>
    </row>
    <row r="2" ht="13.5"/>
    <row r="3" ht="13.5">
      <c r="H3" s="9" t="s">
        <v>45</v>
      </c>
    </row>
    <row r="4" ht="13.5"/>
    <row r="5" spans="8:9" ht="13.5">
      <c r="H5" s="9">
        <f>B21</f>
        <v>1.0115580191303297</v>
      </c>
      <c r="I5" s="9">
        <f>1100</f>
        <v>1100</v>
      </c>
    </row>
    <row r="6" spans="8:9" ht="13.5">
      <c r="H6" s="9">
        <f>H5</f>
        <v>1.0115580191303297</v>
      </c>
      <c r="I6" s="9">
        <f>900</f>
        <v>900</v>
      </c>
    </row>
    <row r="7" spans="3:4" ht="13.5">
      <c r="C7" s="9" t="s">
        <v>46</v>
      </c>
      <c r="D7" s="9" t="s">
        <v>47</v>
      </c>
    </row>
    <row r="8" spans="2:5" ht="13.5">
      <c r="B8" s="9" t="s">
        <v>48</v>
      </c>
      <c r="C8" s="9">
        <v>10.065</v>
      </c>
      <c r="D8" s="9">
        <v>0.0005</v>
      </c>
      <c r="E8" s="9" t="s">
        <v>49</v>
      </c>
    </row>
    <row r="9" spans="2:5" ht="13.5">
      <c r="B9" s="9" t="s">
        <v>50</v>
      </c>
      <c r="C9" s="9">
        <v>9.95</v>
      </c>
      <c r="D9" s="9">
        <v>0.005</v>
      </c>
      <c r="E9" s="9" t="s">
        <v>51</v>
      </c>
    </row>
    <row r="10" ht="13.5"/>
    <row r="11" ht="13.5"/>
    <row r="12" ht="13.5"/>
    <row r="13" spans="4:5" ht="13.5">
      <c r="D13" s="9">
        <f>C9+D9</f>
        <v>9.955</v>
      </c>
      <c r="E13" s="9">
        <f>C9-D9</f>
        <v>9.944999999999999</v>
      </c>
    </row>
    <row r="14" spans="3:5" ht="13.5">
      <c r="C14" s="9">
        <f>C8+D8</f>
        <v>10.0655</v>
      </c>
      <c r="D14" s="9">
        <f>$C14/D$13</f>
        <v>1.011099949773983</v>
      </c>
      <c r="E14" s="9">
        <f>$C14/E$13</f>
        <v>1.0121166415284064</v>
      </c>
    </row>
    <row r="15" spans="3:5" ht="13.5">
      <c r="C15" s="9">
        <f>C8-D8</f>
        <v>10.064499999999999</v>
      </c>
      <c r="D15" s="9">
        <f>$C15/D$13</f>
        <v>1.0109994977398291</v>
      </c>
      <c r="E15" s="9">
        <f>$C15/E$13</f>
        <v>1.0120160884866767</v>
      </c>
    </row>
    <row r="16" ht="13.5"/>
    <row r="17" ht="13.5"/>
    <row r="18" spans="3:6" ht="13.5">
      <c r="C18" s="9" t="s">
        <v>52</v>
      </c>
      <c r="F18" s="9" t="s">
        <v>53</v>
      </c>
    </row>
    <row r="19" spans="3:9" ht="13.5">
      <c r="C19" s="9">
        <f>SMALL($D$14:$E$15,1+ROW()-ROW(C$19))</f>
        <v>1.0109994977398291</v>
      </c>
      <c r="D19" s="9">
        <v>0</v>
      </c>
      <c r="I19" s="9">
        <f>D19/F$24</f>
        <v>0</v>
      </c>
    </row>
    <row r="20" spans="2:9" ht="13.5">
      <c r="B20" s="9">
        <f>(C19+C20)/2</f>
        <v>1.011049723756906</v>
      </c>
      <c r="C20" s="9">
        <f>SMALL($D$14:$E$15,1+ROW()-ROW(C$19))</f>
        <v>1.011099949773983</v>
      </c>
      <c r="D20" s="9">
        <v>1</v>
      </c>
      <c r="F20" s="9">
        <f>(C20-C19)/2</f>
        <v>5.0226017076937524E-05</v>
      </c>
      <c r="G20" s="9">
        <f>F20/F$24</f>
        <v>0.04940387481379641</v>
      </c>
      <c r="I20" s="9">
        <f>D20/F$24</f>
        <v>983.6311475408903</v>
      </c>
    </row>
    <row r="21" spans="1:9" ht="13.5">
      <c r="A21" s="9" t="s">
        <v>54</v>
      </c>
      <c r="B21" s="9">
        <f>(C20+C21)/2</f>
        <v>1.0115580191303297</v>
      </c>
      <c r="C21" s="9">
        <f>SMALL($D$14:$E$15,1+ROW()-ROW(C$19))</f>
        <v>1.0120160884866767</v>
      </c>
      <c r="D21" s="9">
        <v>1</v>
      </c>
      <c r="F21" s="9">
        <f>(C21-C20)</f>
        <v>0.0009161387126936926</v>
      </c>
      <c r="G21" s="9">
        <f>F21/F$24</f>
        <v>0.901142573273531</v>
      </c>
      <c r="I21" s="9">
        <f>D21/F$24</f>
        <v>983.6311475408903</v>
      </c>
    </row>
    <row r="22" spans="2:9" ht="13.5">
      <c r="B22" s="9">
        <f>(C21+C22)/2</f>
        <v>1.0120663650075414</v>
      </c>
      <c r="C22" s="9">
        <f>SMALL($D$14:$E$15,1+ROW()-ROW(C$19))</f>
        <v>1.0121166415284064</v>
      </c>
      <c r="D22" s="9">
        <v>0</v>
      </c>
      <c r="F22" s="9">
        <f>(C22-C21)/2</f>
        <v>5.0276520864867E-05</v>
      </c>
      <c r="G22" s="9">
        <f>F22/F$24</f>
        <v>0.049453551912672644</v>
      </c>
      <c r="I22" s="9">
        <f>D22/F$24</f>
        <v>0</v>
      </c>
    </row>
    <row r="23" ht="13.5"/>
    <row r="24" spans="1:7" ht="13.5">
      <c r="A24" s="9" t="s">
        <v>55</v>
      </c>
      <c r="B24" s="9">
        <f>B22-B20</f>
        <v>0.0010166412506353861</v>
      </c>
      <c r="F24" s="9">
        <f>SUM(F20:F22)</f>
        <v>0.0010166412506354972</v>
      </c>
      <c r="G24" s="9">
        <f>SUM(G20:G22)</f>
        <v>1</v>
      </c>
    </row>
    <row r="25" spans="1:2" ht="12.75">
      <c r="A25" s="9" t="s">
        <v>47</v>
      </c>
      <c r="B25" s="9">
        <f>B24/2</f>
        <v>0.0005083206253176931</v>
      </c>
    </row>
    <row r="26" ht="12.75">
      <c r="C26" s="9" t="s">
        <v>56</v>
      </c>
    </row>
    <row r="27" spans="3:4" ht="12.75">
      <c r="C27" s="9">
        <v>1.01</v>
      </c>
      <c r="D27" s="9">
        <v>0.005</v>
      </c>
    </row>
    <row r="28" ht="12.75">
      <c r="F28" s="9" t="s">
        <v>53</v>
      </c>
    </row>
    <row r="29" spans="3:9" ht="12.75">
      <c r="C29" s="9">
        <f>C30</f>
        <v>1.0050000000000001</v>
      </c>
      <c r="D29" s="9">
        <v>0</v>
      </c>
      <c r="I29" s="9">
        <f>D29/F$34</f>
        <v>0</v>
      </c>
    </row>
    <row r="30" spans="3:9" ht="12.75">
      <c r="C30" s="9">
        <f>C27-D27</f>
        <v>1.0050000000000001</v>
      </c>
      <c r="D30" s="9">
        <v>1</v>
      </c>
      <c r="F30" s="9">
        <f>(C30-C29)/2</f>
        <v>0</v>
      </c>
      <c r="G30" s="9">
        <f>F30/F$34</f>
        <v>0</v>
      </c>
      <c r="I30" s="9">
        <f>D30/F$34</f>
        <v>100.00000000000213</v>
      </c>
    </row>
    <row r="31" spans="3:9" ht="12.75">
      <c r="C31" s="9">
        <f>C27+D27</f>
        <v>1.015</v>
      </c>
      <c r="D31" s="9">
        <v>1</v>
      </c>
      <c r="F31" s="9">
        <f>(C31-C30)</f>
        <v>0.009999999999999787</v>
      </c>
      <c r="G31" s="9">
        <f>F31/F$34</f>
        <v>1</v>
      </c>
      <c r="I31" s="9">
        <f>D31/F$34</f>
        <v>100.00000000000213</v>
      </c>
    </row>
    <row r="32" spans="3:9" ht="12.75">
      <c r="C32" s="9">
        <f>C31</f>
        <v>1.015</v>
      </c>
      <c r="D32" s="9">
        <v>0</v>
      </c>
      <c r="F32" s="9">
        <f>(C32-C31)/2</f>
        <v>0</v>
      </c>
      <c r="G32" s="9">
        <f>F32/F$34</f>
        <v>0</v>
      </c>
      <c r="I32" s="9">
        <f>D32/F$34</f>
        <v>0</v>
      </c>
    </row>
    <row r="34" spans="6:7" ht="13.5">
      <c r="F34" s="9">
        <f>SUM(F30:F32)</f>
        <v>0.009999999999999787</v>
      </c>
      <c r="G34" s="9">
        <f>SUM(G30:G32)</f>
        <v>1</v>
      </c>
    </row>
    <row r="37" spans="3:4" ht="13.5">
      <c r="C37" s="9">
        <v>1.011</v>
      </c>
      <c r="D37" s="9">
        <v>0.0005</v>
      </c>
    </row>
    <row r="38" ht="13.5">
      <c r="F38" s="9" t="s">
        <v>53</v>
      </c>
    </row>
    <row r="39" spans="3:9" ht="13.5">
      <c r="C39" s="9">
        <f>C40</f>
        <v>1.0105</v>
      </c>
      <c r="D39" s="9">
        <v>0</v>
      </c>
      <c r="I39" s="9">
        <f>D39/F$44</f>
        <v>0</v>
      </c>
    </row>
    <row r="40" spans="3:9" ht="13.5">
      <c r="C40" s="9">
        <f>C37-D37</f>
        <v>1.0105</v>
      </c>
      <c r="D40" s="9">
        <v>1</v>
      </c>
      <c r="F40" s="9">
        <f>(C40-C39)/2</f>
        <v>0</v>
      </c>
      <c r="G40" s="9">
        <f>F40/F$44</f>
        <v>0</v>
      </c>
      <c r="I40" s="9">
        <f>D40/F$44</f>
        <v>1000.0000000001102</v>
      </c>
    </row>
    <row r="41" spans="3:9" ht="13.5">
      <c r="C41" s="9">
        <f>C37+D37</f>
        <v>1.0114999999999998</v>
      </c>
      <c r="D41" s="9">
        <v>1</v>
      </c>
      <c r="F41" s="9">
        <f>(C41-C40)</f>
        <v>0.0009999999999998899</v>
      </c>
      <c r="G41" s="9">
        <f>F41/F$44</f>
        <v>1</v>
      </c>
      <c r="I41" s="9">
        <f>D41/F$44</f>
        <v>1000.0000000001102</v>
      </c>
    </row>
    <row r="42" spans="3:9" ht="13.5">
      <c r="C42" s="9">
        <f>C41</f>
        <v>1.0114999999999998</v>
      </c>
      <c r="D42" s="9">
        <v>0</v>
      </c>
      <c r="F42" s="9">
        <f>(C42-C41)/2</f>
        <v>0</v>
      </c>
      <c r="G42" s="9">
        <f>F42/F$44</f>
        <v>0</v>
      </c>
      <c r="I42" s="9">
        <f>D42/F$44</f>
        <v>0</v>
      </c>
    </row>
    <row r="44" spans="6:7" ht="13.5">
      <c r="F44" s="9">
        <f>SUM(F40:F42)</f>
        <v>0.0009999999999998899</v>
      </c>
      <c r="G44" s="9">
        <f>F44/F$44</f>
        <v>1</v>
      </c>
    </row>
    <row r="45" ht="13.5"/>
    <row r="46" ht="13.5"/>
    <row r="47" spans="3:4" ht="13.5">
      <c r="C47" s="9">
        <v>1.012</v>
      </c>
      <c r="D47" s="9">
        <v>0.0005</v>
      </c>
    </row>
    <row r="48" ht="13.5">
      <c r="F48" s="9" t="s">
        <v>53</v>
      </c>
    </row>
    <row r="49" spans="3:9" ht="13.5">
      <c r="C49" s="9">
        <f>C50</f>
        <v>1.0115</v>
      </c>
      <c r="D49" s="9">
        <v>0</v>
      </c>
      <c r="I49" s="9">
        <f>D49/F$54</f>
        <v>0</v>
      </c>
    </row>
    <row r="50" spans="3:9" ht="13.5">
      <c r="C50" s="9">
        <f>C47-D47</f>
        <v>1.0115</v>
      </c>
      <c r="D50" s="9">
        <v>1</v>
      </c>
      <c r="F50" s="9">
        <f>(C50-C49)/2</f>
        <v>0</v>
      </c>
      <c r="G50" s="9">
        <f>F50/F$54</f>
        <v>0</v>
      </c>
      <c r="I50" s="9">
        <f>D50/F$54</f>
        <v>1000.0000000001102</v>
      </c>
    </row>
    <row r="51" spans="3:9" ht="13.5">
      <c r="C51" s="9">
        <f>C47+D47</f>
        <v>1.0125</v>
      </c>
      <c r="D51" s="9">
        <v>1</v>
      </c>
      <c r="F51" s="9">
        <f>(C51-C50)</f>
        <v>0.0009999999999998899</v>
      </c>
      <c r="G51" s="9">
        <f>F51/F$54</f>
        <v>1</v>
      </c>
      <c r="I51" s="9">
        <f>D51/F$54</f>
        <v>1000.0000000001102</v>
      </c>
    </row>
    <row r="52" spans="3:9" ht="12.75">
      <c r="C52" s="9">
        <f>C51</f>
        <v>1.0125</v>
      </c>
      <c r="D52" s="9">
        <v>0</v>
      </c>
      <c r="F52" s="9">
        <f>(C52-C51)/2</f>
        <v>0</v>
      </c>
      <c r="G52" s="9">
        <f>F52/F$54</f>
        <v>0</v>
      </c>
      <c r="I52" s="9">
        <f>D52/F$54</f>
        <v>0</v>
      </c>
    </row>
    <row r="54" spans="6:7" ht="12.75">
      <c r="F54" s="9">
        <f>SUM(F50:F52)</f>
        <v>0.0009999999999998899</v>
      </c>
      <c r="G54" s="9">
        <f>F54/F$54</f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15"/>
  <sheetViews>
    <sheetView tabSelected="1" zoomScaleSheetLayoutView="1" workbookViewId="0" topLeftCell="A1">
      <selection activeCell="F21" sqref="F21"/>
    </sheetView>
  </sheetViews>
  <sheetFormatPr defaultColWidth="9.00390625" defaultRowHeight="12.75"/>
  <cols>
    <col min="1" max="2" width="9.125" style="9" customWidth="1"/>
    <col min="3" max="3" width="20.75390625" style="9" bestFit="1" customWidth="1"/>
    <col min="4" max="4" width="9.125" style="9" customWidth="1"/>
    <col min="5" max="5" width="12.125" style="9" customWidth="1"/>
    <col min="6" max="256" width="9.125" style="9" customWidth="1"/>
  </cols>
  <sheetData>
    <row r="1" ht="13.5">
      <c r="K1" s="9" t="s">
        <v>57</v>
      </c>
    </row>
    <row r="2" ht="13.5"/>
    <row r="3" spans="3:6" ht="13.5">
      <c r="C3" s="9">
        <v>0.1</v>
      </c>
      <c r="E3" s="9">
        <v>0.1</v>
      </c>
      <c r="F3" s="9">
        <v>0.05</v>
      </c>
    </row>
    <row r="4" ht="13.5"/>
    <row r="5" spans="3:6" ht="13.5">
      <c r="C5" s="9" t="s">
        <v>46</v>
      </c>
      <c r="E5" s="9" t="s">
        <v>58</v>
      </c>
      <c r="F5" s="9" t="s">
        <v>58</v>
      </c>
    </row>
    <row r="6" spans="3:6" ht="13.5">
      <c r="C6" s="9" t="s">
        <v>59</v>
      </c>
      <c r="E6" s="9" t="s">
        <v>60</v>
      </c>
      <c r="F6" s="9" t="s">
        <v>26</v>
      </c>
    </row>
    <row r="8" spans="3:6" ht="12.75">
      <c r="C8" s="9">
        <v>0.6</v>
      </c>
      <c r="E8" s="9">
        <f>$C8+(2*RAND()-1)*E$3</f>
        <v>0.6011930845211888</v>
      </c>
      <c r="F8" s="9">
        <f>$C8+(2*RAND()-1)*F$3</f>
        <v>0.5581827380170286</v>
      </c>
    </row>
    <row r="9" spans="3:6" ht="12.75">
      <c r="C9" s="9">
        <f>C8+C$3</f>
        <v>0.7</v>
      </c>
      <c r="E9" s="9">
        <f>$C9+(2*RAND()-1)*E$3</f>
        <v>0.7975373420462868</v>
      </c>
      <c r="F9" s="9">
        <f>$C9+(2*RAND()-1)*F$3</f>
        <v>0.7379070366268633</v>
      </c>
    </row>
    <row r="10" spans="3:6" ht="12.75">
      <c r="C10" s="9">
        <f>C9+C$3</f>
        <v>0.7999999999999999</v>
      </c>
      <c r="E10" s="9">
        <f>$C10+(2*RAND()-1)*E$3</f>
        <v>0.776005844574965</v>
      </c>
      <c r="F10" s="9">
        <f>$C10+(2*RAND()-1)*F$3</f>
        <v>0.7558461604584709</v>
      </c>
    </row>
    <row r="11" spans="3:6" ht="12.75">
      <c r="C11" s="9">
        <f>C10+C$3</f>
        <v>0.8999999999999999</v>
      </c>
      <c r="E11" s="9">
        <f>$C11+(2*RAND()-1)*E$3</f>
        <v>0.8255802892152146</v>
      </c>
      <c r="F11" s="9">
        <f>$C11+(2*RAND()-1)*F$3</f>
        <v>0.9327893585260992</v>
      </c>
    </row>
    <row r="12" spans="3:6" ht="13.5">
      <c r="C12" s="9">
        <f>C11+C$3</f>
        <v>0.9999999999999999</v>
      </c>
      <c r="E12" s="9">
        <f>$C12+(2*RAND()-1)*E$3</f>
        <v>0.9131751544656012</v>
      </c>
      <c r="F12" s="9">
        <f>$C12+(2*RAND()-1)*F$3</f>
        <v>0.979358719808516</v>
      </c>
    </row>
    <row r="13" spans="3:6" ht="13.5">
      <c r="C13" s="9">
        <f>C12+C$3</f>
        <v>1.0999999999999999</v>
      </c>
      <c r="E13" s="9">
        <f>$C13+(2*RAND()-1)*E$3</f>
        <v>1.1202404779648483</v>
      </c>
      <c r="F13" s="9">
        <f>$C13+(2*RAND()-1)*F$3</f>
        <v>1.0724883100717684</v>
      </c>
    </row>
    <row r="14" spans="3:6" ht="13.5">
      <c r="C14" s="9">
        <f>C13+C$3</f>
        <v>1.2</v>
      </c>
      <c r="E14" s="9">
        <f>$C14+(2*RAND()-1)*E$3</f>
        <v>1.1974612769998942</v>
      </c>
      <c r="F14" s="9">
        <f>$C14+(2*RAND()-1)*F$3</f>
        <v>1.1679525460815148</v>
      </c>
    </row>
    <row r="15" spans="3:6" ht="13.5">
      <c r="C15" s="9">
        <f>C14+C$3</f>
        <v>1.3</v>
      </c>
      <c r="E15" s="9">
        <f>$C15+(2*RAND()-1)*E$3</f>
        <v>1.2592199074361</v>
      </c>
      <c r="F15" s="9">
        <f>$C15+(2*RAND()-1)*F$3</f>
        <v>1.345057059800237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2012-03-06T16:19:47Z</dcterms:created>
  <dcterms:modified xsi:type="dcterms:W3CDTF">2015-06-22T20:35:24Z</dcterms:modified>
  <cp:category/>
  <cp:version/>
  <cp:contentType/>
  <cp:contentStatus/>
</cp:coreProperties>
</file>