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8460" windowHeight="8080"/>
  </bookViews>
  <sheets>
    <sheet name="Sheet1" sheetId="1" r:id="rId1"/>
  </sheets>
  <definedNames>
    <definedName name="_xlnm.Sheet_Title" localSheetId="0">"Sheet1"</definedName>
    <definedName name="_xlnm.Print_Area" localSheetId="0">#REF!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<sst xmlns="http://schemas.openxmlformats.org/spreadsheetml/2006/main" uniqueCount="7" count="7">
  <si>
    <t>badness</t>
  </si>
  <si>
    <t>Biden</t>
  </si>
  <si>
    <t>0000</t>
  </si>
  <si>
    <t>xD</t>
  </si>
  <si>
    <t>Spanky</t>
  </si>
  <si>
    <t>Rhonda</t>
  </si>
  <si>
    <t>xR</t>
  </si>
</sst>
</file>

<file path=xl/styles.xml><?xml version="1.0" encoding="utf-8"?>
<styleSheet xmlns="http://schemas.openxmlformats.org/spreadsheetml/2006/main">
  <numFmts count="3">
    <numFmt formatCode="0.0%" numFmtId="100"/>
    <numFmt formatCode="0.000" numFmtId="101"/>
    <numFmt formatCode="0.000%" numFmtId="102"/>
  </numFmts>
  <fonts count="5">
    <font>
      <b val="0"/>
      <i val="0"/>
      <u val="none"/>
      <color rgb="FF000000"/>
      <name val="Monospace"/>
      <vertAlign val="baseline"/>
      <sz val="12"/>
      <strike val="0"/>
    </font>
    <font>
      <b val="1"/>
      <i val="0"/>
      <u val="none"/>
      <color rgb="FF000000"/>
      <name val="Monospace"/>
      <vertAlign val="baseline"/>
      <sz val="12"/>
      <strike val="0"/>
    </font>
    <font>
      <b val="1"/>
      <i val="0"/>
      <u val="none"/>
      <color rgb="FF0000FF"/>
      <name val="Monospace"/>
      <vertAlign val="baseline"/>
      <sz val="12"/>
      <strike val="0"/>
    </font>
    <font>
      <b val="1"/>
      <i val="0"/>
      <u val="none"/>
      <color rgb="FFFF0000"/>
      <name val="Monospace"/>
      <vertAlign val="baseline"/>
      <sz val="12"/>
      <strike val="0"/>
    </font>
    <font>
      <b val="0"/>
      <i val="1"/>
      <u val="none"/>
      <color rgb="FF000000"/>
      <name val="Monospace"/>
      <vertAlign val="baseline"/>
      <sz val="12"/>
      <strike val="0"/>
    </font>
  </fonts>
  <fills count="7">
    <fill>
      <patternFill patternType="none"/>
    </fill>
    <fill>
      <patternFill patternType="gray125"/>
    </fill>
    <fill>
      <patternFill patternType="none">
        <fgColor rgb="FFFFFF99"/>
        <bgColor rgb="FF000000"/>
      </patternFill>
    </fill>
    <fill>
      <patternFill patternType="none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none">
        <fgColor rgb="FFC0C0C0"/>
        <bgColor rgb="FF000000"/>
      </patternFill>
    </fill>
  </fills>
  <borders count="9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  <border diagonalUp="0" diagonalDown="0">
      <start style="thick">
        <color rgb="FF000000"/>
      </start>
      <end style="none">
        <color rgb="FFC7C7C7"/>
      </end>
      <top style="thick">
        <color rgb="FF000000"/>
      </top>
      <bottom style="none">
        <color rgb="FFC7C7C7"/>
      </bottom>
    </border>
    <border diagonalUp="0" diagonalDown="0">
      <start style="none">
        <color rgb="FFC7C7C7"/>
      </start>
      <end style="none">
        <color rgb="FFC7C7C7"/>
      </end>
      <top style="thick">
        <color rgb="FF000000"/>
      </top>
      <bottom style="none">
        <color rgb="FFC7C7C7"/>
      </bottom>
    </border>
    <border diagonalUp="0" diagonalDown="0">
      <start style="none">
        <color rgb="FFC7C7C7"/>
      </start>
      <end style="thick">
        <color rgb="FF000000"/>
      </end>
      <top style="thick">
        <color rgb="FF000000"/>
      </top>
      <bottom style="none">
        <color rgb="FFC7C7C7"/>
      </bottom>
    </border>
    <border diagonalUp="0" diagonalDown="0">
      <start style="thick">
        <color rgb="FF000000"/>
      </start>
      <end style="none">
        <color rgb="FFC7C7C7"/>
      </end>
      <top style="none">
        <color rgb="FFC7C7C7"/>
      </top>
      <bottom style="none">
        <color rgb="FFC7C7C7"/>
      </bottom>
    </border>
    <border diagonalUp="0" diagonalDown="0">
      <start style="none">
        <color rgb="FFC7C7C7"/>
      </start>
      <end style="thick">
        <color rgb="FF000000"/>
      </end>
      <top style="none">
        <color rgb="FFC7C7C7"/>
      </top>
      <bottom style="none">
        <color rgb="FFC7C7C7"/>
      </bottom>
    </border>
    <border diagonalUp="0" diagonalDown="0">
      <start style="thick">
        <color rgb="FF000000"/>
      </start>
      <end style="none">
        <color rgb="FFC7C7C7"/>
      </end>
      <top style="none">
        <color rgb="FFC7C7C7"/>
      </top>
      <bottom style="thick">
        <color rgb="FF000000"/>
      </bottom>
    </border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thick">
        <color rgb="FF000000"/>
      </bottom>
    </border>
    <border diagonalUp="0" diagonalDown="0">
      <start style="none">
        <color rgb="FFC7C7C7"/>
      </start>
      <end style="thick">
        <color rgb="FF000000"/>
      </end>
      <top style="none">
        <color rgb="FFC7C7C7"/>
      </top>
      <bottom style="thick">
        <color rgb="FF000000"/>
      </bottom>
    </border>
  </borders>
  <cellStyleXfs count="1">
    <xf fontId="0" fillId="0" borderId="0" numFmtId="0">
      <alignment horizontal="general" vertical="bottom" wrapText="0" shrinkToFit="0" textRotation="0" indent="0"/>
      <protection locked="1" hidden="0"/>
    </xf>
  </cellStyleXfs>
  <cellXfs count="33">
    <xf applyAlignment="1" applyBorder="1" applyFont="1" applyFill="1" applyNumberFormat="1" fontId="0" fillId="0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2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3" borderId="0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0" xfId="0">
      <alignment horizontal="center" vertical="bottom" wrapText="0" shrinkToFit="0" textRotation="0" indent="0"/>
      <protection locked="1" hidden="0"/>
    </xf>
    <xf applyAlignment="1" applyBorder="1" applyFont="1" applyFill="1" applyNumberFormat="1" fontId="0" fillId="3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4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2" fillId="0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3" fillId="0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5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4" borderId="0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1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2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2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3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5" borderId="0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4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0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5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4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5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6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7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7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6" borderId="8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4" fillId="0" borderId="0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2" borderId="0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1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2" xfId="0">
      <alignment horizontal="general" vertical="bottom" wrapText="0" shrinkToFit="0" textRotation="0" indent="0"/>
      <protection locked="1" hidden="0"/>
    </xf>
  </cellXfs>
</styleSheet>
</file>

<file path=xl/_rels/workbook.xml.rels><?xml version="1.0" encoding="UTF-8"?>
<Relationships xmlns="http://schemas.openxmlformats.org/package/2006/relationships">
  <Relationship Id="rId3" Type="http://schemas.openxmlformats.org/officeDocument/2006/relationships/styles" Target="styles.xml"/>
  <Relationship Id="rId2" Type="http://schemas.openxmlformats.org/officeDocument/2006/relationships/sharedStrings" Target="sharedStrings.xml"/>
  <Relationship Id="rId1" Type="http://schemas.openxmlformats.org/officeDocument/2006/relationships/worksheet" Target="worksheets/sheet1.xml"/>
</Relationships>
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vmlDrawing" Target="../drawings/vmlDrawing1.v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O54"/>
  <sheetViews>
    <sheetView workbookViewId="0" tabSelected="1">
      <selection activeCell="J20" sqref="J20"/>
    </sheetView>
  </sheetViews>
  <sheetFormatPr defaultColWidth="67.5" defaultRowHeight="15"/>
  <cols>
    <col min="1" max="256" style="1" width="12.856370192307693"/>
  </cols>
  <sheetData>
    <row r="1" spans="1:15">
      <c r="A1" t="s">
        <v>0</v>
      </c>
      <c r="D1" s="2"/>
      <c r="F1" s="3"/>
      <c r="G1" s="3"/>
      <c r="H1" s="4" t="inlineStr">
        <is>
          <t>&lt;---- Runner Up ----&gt;</t>
        </is>
      </c>
      <c r="I1" s="3"/>
      <c r="J1" s="3"/>
      <c r="K1" s="5"/>
      <c r="L1" s="6"/>
      <c r="M1" s="6"/>
    </row>
    <row r="2" spans="1:15">
      <c r="B2" t="inlineStr">
        <is>
          <t>raw input</t>
        </is>
      </c>
      <c r="C2" t="inlineStr">
        <is>
          <t>goal</t>
        </is>
      </c>
      <c r="D2" s="7" t="inlineStr">
        <is>
          <t>GE win</t>
        </is>
      </c>
      <c r="E2" s="8"/>
      <c r="F2" s="9" t="inlineStr">
        <is>
          <t>/Biden</t>
        </is>
      </c>
      <c r="G2" s="9" t="inlineStr">
        <is>
          <t>/xD</t>
        </is>
      </c>
      <c r="H2" s="10" t="inlineStr">
        <is>
          <t>/Spanky</t>
        </is>
      </c>
      <c r="I2" s="10" t="inlineStr">
        <is>
          <t>/Rhonda</t>
        </is>
      </c>
      <c r="J2" s="10" t="inlineStr">
        <is>
          <t>/xR</t>
        </is>
      </c>
      <c r="L2" s="11" t="inlineStr">
        <is>
          <t>nomination win</t>
        </is>
      </c>
      <c r="N2" t="inlineStr">
        <is>
          <t>raw</t>
        </is>
      </c>
      <c r="O2" t="s">
        <v>0</v>
      </c>
    </row>
    <row r="3" spans="1:15">
      <c r="A3" s="6">
        <f>D3-C3</f>
        <v>0.00063218390804598013</v>
      </c>
      <c r="B3" s="6">
        <v>0.5</v>
      </c>
      <c r="C3" s="6">
        <f>B3/$B$8</f>
        <v>0.43103448275862072</v>
      </c>
      <c r="D3" s="12">
        <f>SUM(H3:J3)</f>
        <v>0.4316666666666667</v>
      </c>
      <c r="E3" s="9" t="s">
        <v>1</v>
      </c>
      <c r="F3" s="13" t="s">
        <v>2</v>
      </c>
      <c r="G3" s="14" t="s">
        <v>2</v>
      </c>
      <c r="H3" s="15">
        <f>H23-H18/$I$29</f>
        <v>0.25633333333333336</v>
      </c>
      <c r="I3" s="15">
        <f>I23-I18/$I$29</f>
        <v>0.12400000000000001</v>
      </c>
      <c r="J3" s="16">
        <f>J23-J18/$I$29</f>
        <v>0.051333333333333328</v>
      </c>
      <c r="L3" s="17">
        <f>SUM(H3:J3)+SUM(H11:J11)</f>
        <v>0.75846666666666662</v>
      </c>
      <c r="M3" s="6">
        <f>N3/$L$11</f>
        <v>0.76000000000000001</v>
      </c>
      <c r="N3" s="6">
        <v>0.76000000000000001</v>
      </c>
      <c r="O3" s="6">
        <f>L3-M3</f>
        <v>-0.0015333333333333865</v>
      </c>
    </row>
    <row r="4" spans="1:15">
      <c r="A4" s="6">
        <f>D4-C4</f>
        <v>0.0031896551724137912</v>
      </c>
      <c r="B4" s="6">
        <v>0.14999999999999999</v>
      </c>
      <c r="C4" s="6">
        <f>B4/$B$8</f>
        <v>0.12931034482758622</v>
      </c>
      <c r="D4" s="12">
        <f>SUM(H4:J4)</f>
        <v>0.13250000000000001</v>
      </c>
      <c r="E4" s="9" t="s">
        <v>3</v>
      </c>
      <c r="F4" s="18" t="s">
        <v>2</v>
      </c>
      <c r="G4" s="19" t="s">
        <v>2</v>
      </c>
      <c r="H4" s="20">
        <f>H24-H19/$I$29</f>
        <v>0.0385</v>
      </c>
      <c r="I4" s="20">
        <f>I24-I19/$I$29</f>
        <v>0.024333333333333339</v>
      </c>
      <c r="J4" s="21">
        <f>J24-J19/$I$29</f>
        <v>0.069666666666666668</v>
      </c>
      <c r="L4" s="17">
        <f>SUM(H4:J4)+SUM(H12:J12)</f>
        <v>0.24049999999999999</v>
      </c>
      <c r="M4" s="6">
        <f>N4/$L$11</f>
        <v>0.23999999999999999</v>
      </c>
      <c r="N4" s="6">
        <v>0.23999999999999999</v>
      </c>
      <c r="O4" s="6">
        <f>L4-M4</f>
        <v>0.00050000000000000044</v>
      </c>
    </row>
    <row r="5" spans="1:15">
      <c r="A5" s="6">
        <f>D5-C5</f>
        <v>-0.005954022988505725</v>
      </c>
      <c r="B5" s="6">
        <v>0.29999999999999999</v>
      </c>
      <c r="C5" s="6">
        <f>B5/$B$8</f>
        <v>0.25862068965517243</v>
      </c>
      <c r="D5" s="12">
        <f>SUM(F5:G5)</f>
        <v>0.25266666666666671</v>
      </c>
      <c r="E5" s="10" t="s">
        <v>4</v>
      </c>
      <c r="F5" s="22">
        <f>F31-F26/$I$29</f>
        <v>0.18133333333333335</v>
      </c>
      <c r="G5" s="20">
        <f>G31-G26/$I$29</f>
        <v>0.071333333333333332</v>
      </c>
      <c r="H5" s="19" t="s">
        <v>2</v>
      </c>
      <c r="I5" s="19" t="s">
        <v>2</v>
      </c>
      <c r="J5" s="23" t="s">
        <v>2</v>
      </c>
      <c r="L5" s="17">
        <f>SUM(F5:G5)+SUM(F13:G13)</f>
        <v>0.5475000000000001</v>
      </c>
      <c r="M5" s="6">
        <f>N5/$L$12</f>
        <v>0.54807692307692302</v>
      </c>
      <c r="N5" s="6">
        <v>0.56999999999999995</v>
      </c>
      <c r="O5" s="6">
        <f>L5-M5</f>
        <v>-0.00057692307692291944</v>
      </c>
    </row>
    <row r="6" spans="1:15">
      <c r="A6" s="6">
        <f>D6-C6</f>
        <v>-0.0039643678160919682</v>
      </c>
      <c r="B6" s="6">
        <v>0.16</v>
      </c>
      <c r="C6" s="6">
        <f>B6/$B$8</f>
        <v>0.13793103448275865</v>
      </c>
      <c r="D6" s="12">
        <f>SUM(F6:G6)</f>
        <v>0.13396666666666668</v>
      </c>
      <c r="E6" s="10" t="s">
        <v>5</v>
      </c>
      <c r="F6" s="22">
        <f>F32-F27/$I$29</f>
        <v>0.10929999999999999</v>
      </c>
      <c r="G6" s="20">
        <f>G32-G27/$I$29</f>
        <v>0.02466666666666667</v>
      </c>
      <c r="H6" s="19" t="s">
        <v>2</v>
      </c>
      <c r="I6" s="19" t="s">
        <v>2</v>
      </c>
      <c r="J6" s="23" t="s">
        <v>2</v>
      </c>
      <c r="L6" s="17">
        <f>SUM(F6:G6)+SUM(F14:G14)</f>
        <v>0.2823</v>
      </c>
      <c r="M6" s="6">
        <f>N6/$L$12</f>
        <v>0.2788461538461538</v>
      </c>
      <c r="N6" s="6">
        <v>0.28999999999999998</v>
      </c>
      <c r="O6" s="6">
        <f>L6-M6</f>
        <v>0.0034538461538461962</v>
      </c>
    </row>
    <row r="7" spans="1:15">
      <c r="A7" s="6">
        <f>D7-C7</f>
        <v>0.0050632183908045914</v>
      </c>
      <c r="B7" s="6">
        <v>0.050000000000000003</v>
      </c>
      <c r="C7" s="6">
        <f>B7/$B$8</f>
        <v>0.043103448275862072</v>
      </c>
      <c r="D7" s="12">
        <f>SUM(F7:G7)</f>
        <v>0.048166666666666663</v>
      </c>
      <c r="E7" s="10" t="s">
        <v>6</v>
      </c>
      <c r="F7" s="24">
        <f>F33-F28/$I$29</f>
        <v>0.036166666666666666</v>
      </c>
      <c r="G7" s="25">
        <f>G33-G28/$I$29</f>
        <v>0.012</v>
      </c>
      <c r="H7" s="26" t="s">
        <v>2</v>
      </c>
      <c r="I7" s="26" t="s">
        <v>2</v>
      </c>
      <c r="J7" s="27" t="s">
        <v>2</v>
      </c>
      <c r="L7" s="17">
        <f>SUM(F7:G7)+SUM(F15:G15)</f>
        <v>0.16916666666666666</v>
      </c>
      <c r="M7" s="6">
        <f>N7/$L$12</f>
        <v>0.17307692307692307</v>
      </c>
      <c r="N7" s="6">
        <v>0.17999999999999999</v>
      </c>
      <c r="O7" s="6">
        <f>L7-M7</f>
        <v>-0.003910256410256413</v>
      </c>
    </row>
    <row r="8" spans="1:15">
      <c r="A8" s="6"/>
      <c r="B8" s="28">
        <f>SUM(B3:B7)</f>
        <v>1.1599999999999999</v>
      </c>
      <c r="C8" s="6"/>
      <c r="D8" s="28">
        <f>SUM(D3:D7)</f>
        <v>0.99896666666666678</v>
      </c>
      <c r="E8" s="10"/>
      <c r="F8" s="6"/>
      <c r="G8" s="6"/>
      <c r="L8" s="3"/>
      <c r="M8" s="5"/>
    </row>
    <row r="9" spans="1:15">
      <c r="A9" s="6"/>
      <c r="B9" s="28"/>
      <c r="C9" s="6"/>
      <c r="D9" s="2"/>
      <c r="F9" s="6"/>
      <c r="G9" s="6"/>
      <c r="L9" t="inlineStr">
        <is>
          <t>somebody</t>
        </is>
      </c>
    </row>
    <row r="10" spans="1:15">
      <c r="A10" s="6"/>
      <c r="B10" s="28"/>
      <c r="C10" s="6"/>
      <c r="D10" s="7" t="inlineStr">
        <is>
          <t>GE runner up</t>
        </is>
      </c>
      <c r="E10" s="8"/>
      <c r="H10" s="4" t="inlineStr">
        <is>
          <t>====== transpose ======</t>
        </is>
      </c>
      <c r="L10" t="inlineStr">
        <is>
          <t>nominated</t>
        </is>
      </c>
    </row>
    <row r="11" spans="1:15">
      <c r="A11" s="6"/>
      <c r="B11" s="28"/>
      <c r="C11" s="6"/>
      <c r="D11" s="12">
        <f>SUM(H11:J11)</f>
        <v>0.32679999999999998</v>
      </c>
      <c r="E11" s="9" t="s">
        <v>1</v>
      </c>
      <c r="F11" t="s">
        <f t="array" ref="F11:J15">TRANSPOSE(F3:J7)</f>
        <v>2</v>
      </c>
      <c r="G11" t="s">
        <v>2</v>
      </c>
      <c r="H11" s="6">
        <v>0.18133333333333335</v>
      </c>
      <c r="I11" s="6">
        <v>0.10929999999999999</v>
      </c>
      <c r="J11" s="6">
        <v>0.036166666666666666</v>
      </c>
      <c r="L11" s="6">
        <f>SUM(N3:N4)</f>
        <v>1</v>
      </c>
      <c r="M11" t="inlineStr">
        <is>
          <t>:D</t>
        </is>
      </c>
    </row>
    <row r="12" spans="1:15">
      <c r="A12" s="6"/>
      <c r="B12" s="28"/>
      <c r="C12" s="6"/>
      <c r="D12" s="12">
        <f>SUM(H12:J12)</f>
        <v>0.108</v>
      </c>
      <c r="E12" s="9" t="s">
        <v>3</v>
      </c>
      <c r="F12" t="s">
        <v>2</v>
      </c>
      <c r="G12" t="s">
        <v>2</v>
      </c>
      <c r="H12" s="6">
        <v>0.071333333333333332</v>
      </c>
      <c r="I12" s="6">
        <v>0.02466666666666667</v>
      </c>
      <c r="J12" s="6">
        <v>0.012</v>
      </c>
      <c r="L12" s="6">
        <f>SUM(N5:N7)</f>
        <v>1.04</v>
      </c>
      <c r="M12" t="inlineStr">
        <is>
          <t>:R</t>
        </is>
      </c>
    </row>
    <row r="13" spans="1:15">
      <c r="A13" s="6"/>
      <c r="B13" s="28"/>
      <c r="C13" s="6"/>
      <c r="D13" s="12">
        <f>SUM(F13:G13)</f>
        <v>0.29483333333333334</v>
      </c>
      <c r="E13" s="10" t="s">
        <v>4</v>
      </c>
      <c r="F13" s="6">
        <v>0.25633333333333336</v>
      </c>
      <c r="G13" s="6">
        <v>0.0385</v>
      </c>
      <c r="H13" t="s">
        <v>2</v>
      </c>
      <c r="I13" t="s">
        <v>2</v>
      </c>
      <c r="J13" t="s">
        <v>2</v>
      </c>
      <c r="L13" s="3"/>
      <c r="M13" s="5"/>
    </row>
    <row r="14" spans="1:15">
      <c r="A14" s="6"/>
      <c r="B14" s="28"/>
      <c r="C14" s="6"/>
      <c r="D14" s="12">
        <f>SUM(F14:G14)</f>
        <v>0.14833333333333334</v>
      </c>
      <c r="E14" s="10" t="s">
        <v>5</v>
      </c>
      <c r="F14" s="6">
        <v>0.12400000000000001</v>
      </c>
      <c r="G14" s="6">
        <v>0.024333333333333339</v>
      </c>
      <c r="H14" t="s">
        <v>2</v>
      </c>
      <c r="I14" t="s">
        <v>2</v>
      </c>
      <c r="J14" t="s">
        <v>2</v>
      </c>
      <c r="L14" s="6" t="inlineStr">
        <is>
          <t>GE = general election</t>
        </is>
      </c>
      <c r="M14" s="5"/>
    </row>
    <row r="15" spans="1:15">
      <c r="A15" s="6"/>
      <c r="B15" s="28"/>
      <c r="C15" s="6"/>
      <c r="D15" s="12">
        <f>SUM(F15:G15)</f>
        <v>0.121</v>
      </c>
      <c r="E15" s="10" t="s">
        <v>6</v>
      </c>
      <c r="F15" s="6">
        <v>0.051333333333333328</v>
      </c>
      <c r="G15" s="6">
        <v>0.069666666666666668</v>
      </c>
      <c r="H15" t="s">
        <v>2</v>
      </c>
      <c r="I15" t="s">
        <v>2</v>
      </c>
      <c r="J15" t="s">
        <v>2</v>
      </c>
      <c r="L15" s="3" t="inlineStr">
        <is>
          <t>Microstate probabilities are shown in the heavily-outlined box.</t>
        </is>
      </c>
      <c r="M15" s="5"/>
    </row>
    <row r="16" spans="1:15">
      <c r="A16" s="6">
        <f>D16-C16</f>
        <v>-0.0010333333333333306</v>
      </c>
      <c r="C16" s="29">
        <v>1</v>
      </c>
      <c r="D16" s="28">
        <f>SUM(D11:D15)</f>
        <v>0.99896666666666667</v>
      </c>
      <c r="E16" s="10"/>
      <c r="F16" s="6"/>
      <c r="G16" s="6"/>
      <c r="L16" s="3" t="inlineStr">
        <is>
          <t>The state space is the direct product (GE winner) × (GE runner up)</t>
        </is>
      </c>
      <c r="M16" s="5"/>
    </row>
    <row r="17" spans="1:15">
      <c r="A17" s="6" t="s">
        <v>0</v>
      </c>
      <c r="C17" s="6"/>
      <c r="D17" s="30"/>
      <c r="E17" s="10"/>
      <c r="F17" s="6"/>
      <c r="G17" s="6"/>
      <c r="L17" s="3" t="inlineStr">
        <is>
          <t>A candidate's chance of winning is obtained by summing over all possible opponents.</t>
        </is>
      </c>
      <c r="M17" s="5"/>
    </row>
    <row r="18" spans="1:15">
      <c r="A18" s="6">
        <f>D18-C18</f>
        <v>-0.0014898988898990329</v>
      </c>
      <c r="B18" s="6">
        <v>0.56000000000000005</v>
      </c>
      <c r="C18" s="6">
        <f>B18/$B$20</f>
        <v>0.56565656565656575</v>
      </c>
      <c r="D18" s="6">
        <f>SUM(H3:J4)+1e-10</f>
        <v>0.56416666676666671</v>
      </c>
      <c r="E18" t="inlineStr">
        <is>
          <t>: some D win</t>
        </is>
      </c>
      <c r="H18">
        <v>710</v>
      </c>
      <c r="I18">
        <v>480</v>
      </c>
      <c r="J18">
        <v>260</v>
      </c>
      <c r="L18" s="31" t="inlineStr">
        <is>
          <t>A party's chance is obtained by summing over all possible nominees of that party.</t>
        </is>
      </c>
    </row>
    <row r="19" spans="1:15">
      <c r="A19" s="6">
        <f>D19-C19</f>
        <v>0.00045656575656566334</v>
      </c>
      <c r="B19" s="6">
        <v>0.42999999999999999</v>
      </c>
      <c r="C19" s="6">
        <f>B19/$B$20</f>
        <v>0.43434343434343436</v>
      </c>
      <c r="D19" s="6">
        <f>SUM(F5:G7)+1e-10</f>
        <v>0.43480000010000003</v>
      </c>
      <c r="E19" t="inlineStr">
        <is>
          <t>: some R win</t>
        </is>
      </c>
      <c r="H19">
        <v>645</v>
      </c>
      <c r="I19">
        <v>350</v>
      </c>
      <c r="J19">
        <v>610</v>
      </c>
      <c r="L19" t="inlineStr">
        <is>
          <t>We can infer that the GE contenders won their party's primary.</t>
        </is>
      </c>
    </row>
    <row r="20" spans="1:15">
      <c r="B20" s="28">
        <f>SUM(B18:B19)</f>
        <v>0.98999999999999999</v>
      </c>
      <c r="L20" t="inlineStr">
        <is>
          <t>GE strength is the conditional probability of winning, conditioned on having won the nomination.</t>
        </is>
      </c>
    </row>
    <row r="21" spans="1:15">
      <c r="L21" t="inlineStr">
        <is>
          <t>Microstate values are adjusted so that the macrostates match what the prediction markets are saying.</t>
        </is>
      </c>
      <c r="M21" s="6"/>
    </row>
    <row r="22" spans="1:15">
      <c r="M22" s="6"/>
    </row>
    <row r="23" spans="1:15">
      <c r="D23" t="inlineStr">
        <is>
          <t>Conditional win</t>
        </is>
      </c>
      <c r="H23" s="6">
        <v>0.28000000000000003</v>
      </c>
      <c r="I23" s="6">
        <v>0.14000000000000001</v>
      </c>
      <c r="J23" s="6">
        <v>0.059999999999999998</v>
      </c>
    </row>
    <row r="24" spans="1:15">
      <c r="A24" t="inlineStr">
        <is>
          <t>overall badness</t>
        </is>
      </c>
      <c r="D24" t="inlineStr">
        <is>
          <t>i.e. GE strength</t>
        </is>
      </c>
      <c r="H24" s="6">
        <v>0.059999999999999998</v>
      </c>
      <c r="I24" s="6">
        <v>0.036000000000000004</v>
      </c>
      <c r="J24" s="6">
        <v>0.089999999999999997</v>
      </c>
      <c r="L24" s="6"/>
      <c r="M24" s="6"/>
    </row>
    <row r="25" spans="1:15">
      <c r="A25" t="inlineStr">
        <is>
          <t>Objective function</t>
        </is>
      </c>
      <c r="D25" s="6">
        <f>D3/L3</f>
        <v>0.56913070229410223</v>
      </c>
      <c r="E25" t="s">
        <f>E3</f>
        <v>1</v>
      </c>
      <c r="L25" s="6"/>
      <c r="M25" s="6"/>
    </row>
    <row r="26" spans="1:15">
      <c r="A26" s="32">
        <f>SUMPRODUCT(A3:A7,A3:A7)+SUMPRODUCT(A16,A16)+SUMPRODUCT(A18:A19,A18:A19)+SUMPRODUCT(O3:O7,O3:O7)</f>
        <v>0.00012102547758055614</v>
      </c>
      <c r="D26" s="6">
        <f>D4/L4</f>
        <v>0.55093555093555102</v>
      </c>
      <c r="E26" t="s">
        <f>E4</f>
        <v>3</v>
      </c>
      <c r="F26">
        <v>560</v>
      </c>
      <c r="G26">
        <v>710</v>
      </c>
      <c r="L26" s="6"/>
      <c r="M26" s="6"/>
    </row>
    <row r="27" spans="1:15">
      <c r="D27" s="6">
        <f>D5/L5</f>
        <v>0.46149162861491627</v>
      </c>
      <c r="E27" t="s">
        <f>E5</f>
        <v>4</v>
      </c>
      <c r="F27">
        <v>321</v>
      </c>
      <c r="G27">
        <v>250</v>
      </c>
    </row>
    <row r="28" spans="1:15">
      <c r="A28" s="32"/>
      <c r="D28" s="6">
        <f>D6/L6</f>
        <v>0.47455425670090923</v>
      </c>
      <c r="E28" t="s">
        <f>E6</f>
        <v>5</v>
      </c>
      <c r="F28">
        <v>115</v>
      </c>
      <c r="G28">
        <v>240</v>
      </c>
    </row>
    <row r="29" spans="1:15">
      <c r="D29" s="6">
        <f>D7/L7</f>
        <v>0.28472906403940884</v>
      </c>
      <c r="E29" t="s">
        <f>E7</f>
        <v>6</v>
      </c>
      <c r="I29">
        <v>30000</v>
      </c>
      <c r="J29" t="inlineStr">
        <is>
          <t>slider normalization</t>
        </is>
      </c>
    </row>
    <row r="31" spans="1:15">
      <c r="F31" s="6">
        <v>0.20000000000000001</v>
      </c>
      <c r="G31" s="6">
        <v>0.095000000000000001</v>
      </c>
    </row>
    <row r="32" spans="1:15">
      <c r="F32" s="6">
        <v>0.12</v>
      </c>
      <c r="G32" s="6">
        <v>0.033000000000000002</v>
      </c>
    </row>
    <row r="33" spans="1:15">
      <c r="F33" s="6">
        <v>0.040000000000000001</v>
      </c>
      <c r="G33" s="6">
        <v>0.02</v>
      </c>
    </row>
    <row r="54" spans="1:15">
      <c r="F54" t="inlineStr">
        <is>
          <t>/</t>
        </is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1.1253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2023-05-02T22:11:17Z</dcterms:modified>
  <dcterms:created xsi:type="dcterms:W3CDTF">2023-05-02T03:51:32Z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